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510" yWindow="540" windowWidth="27495" windowHeight="9660"/>
  </bookViews>
  <sheets>
    <sheet name="29 Turto vald. pr. aprašym." sheetId="3" r:id="rId1"/>
    <sheet name="29 Turto vald. finansav." sheetId="2" r:id="rId2"/>
    <sheet name="Lapas1" sheetId="5" state="hidden" r:id="rId3"/>
  </sheets>
  <externalReferences>
    <externalReference r:id="rId4"/>
  </externalReferences>
  <calcPr calcId="145621"/>
</workbook>
</file>

<file path=xl/calcChain.xml><?xml version="1.0" encoding="utf-8"?>
<calcChain xmlns="http://schemas.openxmlformats.org/spreadsheetml/2006/main">
  <c r="A103" i="3" l="1"/>
  <c r="D103" i="3"/>
  <c r="E103" i="3"/>
  <c r="F103" i="3"/>
  <c r="I103" i="3"/>
  <c r="A104" i="3"/>
  <c r="D104" i="3"/>
  <c r="E104" i="3"/>
  <c r="F104" i="3"/>
  <c r="I104" i="3"/>
  <c r="A105" i="3"/>
  <c r="D105" i="3"/>
  <c r="E105" i="3"/>
  <c r="F105" i="3"/>
  <c r="I105" i="3"/>
  <c r="A106" i="3"/>
  <c r="D106" i="3"/>
  <c r="E106" i="3"/>
  <c r="F106" i="3"/>
  <c r="I106" i="3"/>
  <c r="A107" i="3"/>
  <c r="D107" i="3"/>
  <c r="E107" i="3"/>
  <c r="F107" i="3"/>
  <c r="I107" i="3"/>
  <c r="A108" i="3"/>
  <c r="D108" i="3"/>
  <c r="E108" i="3"/>
  <c r="F108" i="3"/>
  <c r="I108" i="3"/>
  <c r="A109" i="3"/>
  <c r="D109" i="3"/>
  <c r="E109" i="3"/>
  <c r="F109" i="3"/>
  <c r="I109" i="3"/>
  <c r="A110" i="3"/>
  <c r="D110" i="3"/>
  <c r="E110" i="3"/>
  <c r="F110" i="3"/>
  <c r="I110" i="3"/>
  <c r="A111" i="3"/>
  <c r="D111" i="3"/>
  <c r="E111" i="3"/>
  <c r="F111" i="3"/>
  <c r="I111" i="3"/>
  <c r="A112" i="3"/>
  <c r="D112" i="3"/>
  <c r="E112" i="3"/>
  <c r="F112" i="3"/>
  <c r="I112" i="3"/>
  <c r="A113" i="3"/>
  <c r="D113" i="3"/>
  <c r="E113" i="3"/>
  <c r="F113" i="3"/>
  <c r="I113" i="3"/>
  <c r="A114" i="3"/>
  <c r="D114" i="3"/>
  <c r="E114" i="3"/>
  <c r="F114" i="3"/>
  <c r="I114" i="3"/>
  <c r="A115" i="3"/>
  <c r="D115" i="3"/>
  <c r="E115" i="3"/>
  <c r="F115" i="3"/>
  <c r="I115" i="3"/>
  <c r="A116" i="3"/>
  <c r="D116" i="3"/>
  <c r="E116" i="3"/>
  <c r="F116" i="3"/>
  <c r="I116" i="3"/>
  <c r="A117" i="3"/>
  <c r="D117" i="3"/>
  <c r="E117" i="3"/>
  <c r="F117" i="3"/>
  <c r="I117" i="3"/>
  <c r="A118" i="3"/>
  <c r="D118" i="3"/>
  <c r="E118" i="3"/>
  <c r="F118" i="3"/>
  <c r="I118" i="3"/>
  <c r="A119" i="3"/>
  <c r="D119" i="3"/>
  <c r="E119" i="3"/>
  <c r="F119" i="3"/>
  <c r="I119" i="3"/>
  <c r="A120" i="3"/>
  <c r="D120" i="3"/>
  <c r="E120" i="3"/>
  <c r="F120" i="3"/>
  <c r="I120" i="3"/>
  <c r="A121" i="3"/>
  <c r="D121" i="3"/>
  <c r="E121" i="3"/>
  <c r="F121" i="3"/>
  <c r="I121" i="3"/>
  <c r="A122" i="3"/>
  <c r="D122" i="3"/>
  <c r="E122" i="3"/>
  <c r="F122" i="3"/>
  <c r="I122" i="3"/>
  <c r="A123" i="3"/>
  <c r="D123" i="3"/>
  <c r="E123" i="3"/>
  <c r="F123" i="3"/>
  <c r="I123" i="3"/>
  <c r="A124" i="3"/>
  <c r="D124" i="3"/>
  <c r="E124" i="3"/>
  <c r="F124" i="3"/>
  <c r="I124" i="3"/>
  <c r="A125" i="3"/>
  <c r="D125" i="3"/>
  <c r="E125" i="3"/>
  <c r="F125" i="3"/>
  <c r="I125" i="3"/>
  <c r="A126" i="3"/>
  <c r="D126" i="3"/>
  <c r="E126" i="3"/>
  <c r="F126" i="3"/>
  <c r="I126" i="3"/>
  <c r="A127" i="3"/>
  <c r="D127" i="3"/>
  <c r="E127" i="3"/>
  <c r="F127" i="3"/>
  <c r="I127" i="3"/>
  <c r="A128" i="3"/>
  <c r="D128" i="3"/>
  <c r="E128" i="3"/>
  <c r="F128" i="3"/>
  <c r="I128" i="3"/>
  <c r="A129" i="3"/>
  <c r="D129" i="3"/>
  <c r="E129" i="3"/>
  <c r="F129" i="3"/>
  <c r="I129" i="3"/>
  <c r="A130" i="3"/>
  <c r="D130" i="3"/>
  <c r="E130" i="3"/>
  <c r="F130" i="3"/>
  <c r="I130" i="3"/>
  <c r="A131" i="3"/>
  <c r="D131" i="3"/>
  <c r="E131" i="3"/>
  <c r="F131" i="3"/>
  <c r="I131" i="3"/>
  <c r="A132" i="3"/>
  <c r="D132" i="3"/>
  <c r="E132" i="3"/>
  <c r="F132" i="3"/>
  <c r="I132" i="3"/>
  <c r="A75" i="3"/>
  <c r="D75" i="3"/>
  <c r="E75" i="3"/>
  <c r="F75" i="3"/>
  <c r="I75" i="3"/>
  <c r="A76" i="3"/>
  <c r="D76" i="3"/>
  <c r="E76" i="3"/>
  <c r="F76" i="3"/>
  <c r="I76" i="3"/>
  <c r="A77" i="3"/>
  <c r="D77" i="3"/>
  <c r="E77" i="3"/>
  <c r="F77" i="3"/>
  <c r="I77" i="3"/>
  <c r="A78" i="3"/>
  <c r="D78" i="3"/>
  <c r="E78" i="3"/>
  <c r="A79" i="3"/>
  <c r="D79" i="3"/>
  <c r="E79" i="3"/>
  <c r="F79" i="3"/>
  <c r="I79" i="3"/>
  <c r="A80" i="3"/>
  <c r="D80" i="3"/>
  <c r="E80" i="3"/>
  <c r="F80" i="3"/>
  <c r="I80" i="3"/>
  <c r="A81" i="3"/>
  <c r="D81" i="3"/>
  <c r="E81" i="3"/>
  <c r="F81" i="3"/>
  <c r="I81" i="3"/>
  <c r="A82" i="3"/>
  <c r="D82" i="3"/>
  <c r="E82" i="3"/>
  <c r="F82" i="3"/>
  <c r="I82" i="3"/>
  <c r="A83" i="3"/>
  <c r="D83" i="3"/>
  <c r="E83" i="3"/>
  <c r="F83" i="3"/>
  <c r="I83" i="3"/>
  <c r="A84" i="3"/>
  <c r="D84" i="3"/>
  <c r="E84" i="3"/>
  <c r="F84" i="3"/>
  <c r="I84" i="3"/>
  <c r="A85" i="3"/>
  <c r="D85" i="3"/>
  <c r="E85" i="3"/>
  <c r="F85" i="3"/>
  <c r="I85" i="3"/>
  <c r="A86" i="3"/>
  <c r="D86" i="3"/>
  <c r="E86" i="3"/>
  <c r="F86" i="3"/>
  <c r="I86" i="3"/>
  <c r="A87" i="3"/>
  <c r="D87" i="3"/>
  <c r="E87" i="3"/>
  <c r="F87" i="3"/>
  <c r="I87" i="3"/>
  <c r="A88" i="3"/>
  <c r="D88" i="3"/>
  <c r="E88" i="3"/>
  <c r="F88" i="3"/>
  <c r="I88" i="3"/>
  <c r="A89" i="3"/>
  <c r="D89" i="3"/>
  <c r="E89" i="3"/>
  <c r="F89" i="3"/>
  <c r="I89" i="3"/>
  <c r="A90" i="3"/>
  <c r="D90" i="3"/>
  <c r="E90" i="3"/>
  <c r="F90" i="3"/>
  <c r="I90" i="3"/>
  <c r="A91" i="3"/>
  <c r="D91" i="3"/>
  <c r="E91" i="3"/>
  <c r="F91" i="3"/>
  <c r="I91" i="3"/>
  <c r="A92" i="3"/>
  <c r="D92" i="3"/>
  <c r="E92" i="3"/>
  <c r="F92" i="3"/>
  <c r="I92" i="3"/>
  <c r="A93" i="3"/>
  <c r="D93" i="3"/>
  <c r="E93" i="3"/>
  <c r="F93" i="3"/>
  <c r="I93" i="3"/>
  <c r="A94" i="3"/>
  <c r="D94" i="3"/>
  <c r="E94" i="3"/>
  <c r="F94" i="3"/>
  <c r="I94" i="3"/>
  <c r="A95" i="3"/>
  <c r="D95" i="3"/>
  <c r="E95" i="3"/>
  <c r="F95" i="3"/>
  <c r="I95" i="3"/>
  <c r="A96" i="3"/>
  <c r="D96" i="3"/>
  <c r="E96" i="3"/>
  <c r="F96" i="3"/>
  <c r="I96" i="3"/>
  <c r="A97" i="3"/>
  <c r="D97" i="3"/>
  <c r="E97" i="3"/>
  <c r="F97" i="3"/>
  <c r="I97" i="3"/>
  <c r="A98" i="3"/>
  <c r="D98" i="3"/>
  <c r="E98" i="3"/>
  <c r="F98" i="3"/>
  <c r="I98" i="3"/>
  <c r="M114" i="2" l="1"/>
  <c r="L114" i="2"/>
  <c r="K114" i="2"/>
  <c r="J114" i="2"/>
  <c r="I114" i="2"/>
  <c r="H114" i="2"/>
  <c r="G114" i="2"/>
  <c r="F114" i="2"/>
  <c r="E114" i="2"/>
  <c r="D114" i="2"/>
  <c r="M109" i="2"/>
  <c r="L109" i="2"/>
  <c r="K109" i="2"/>
  <c r="J109" i="2"/>
  <c r="I109" i="2"/>
  <c r="H109" i="2"/>
  <c r="G109" i="2"/>
  <c r="F109" i="2"/>
  <c r="E109" i="2"/>
  <c r="D109" i="2"/>
  <c r="M107" i="2"/>
  <c r="L107" i="2"/>
  <c r="K107" i="2"/>
  <c r="K105" i="2" s="1"/>
  <c r="J107" i="2"/>
  <c r="I107" i="2"/>
  <c r="H107" i="2"/>
  <c r="G107" i="2"/>
  <c r="F107" i="2"/>
  <c r="E107" i="2"/>
  <c r="D107" i="2"/>
  <c r="M102" i="2"/>
  <c r="L102" i="2"/>
  <c r="K102" i="2"/>
  <c r="J102" i="2"/>
  <c r="I102" i="2"/>
  <c r="H102" i="2"/>
  <c r="G102" i="2"/>
  <c r="F102" i="2"/>
  <c r="E102" i="2"/>
  <c r="D102" i="2"/>
  <c r="M98" i="2"/>
  <c r="L98" i="2"/>
  <c r="L93" i="2" s="1"/>
  <c r="K98" i="2"/>
  <c r="J98" i="2"/>
  <c r="I98" i="2"/>
  <c r="H98" i="2"/>
  <c r="G98" i="2"/>
  <c r="F98" i="2"/>
  <c r="E98" i="2"/>
  <c r="D98" i="2"/>
  <c r="M94" i="2"/>
  <c r="M93" i="2" s="1"/>
  <c r="L94" i="2"/>
  <c r="K94" i="2"/>
  <c r="J94" i="2"/>
  <c r="I94" i="2"/>
  <c r="H94" i="2"/>
  <c r="G94" i="2"/>
  <c r="F94" i="2"/>
  <c r="E94" i="2"/>
  <c r="E93" i="2" s="1"/>
  <c r="D94" i="2"/>
  <c r="M90" i="2"/>
  <c r="M86" i="2" s="1"/>
  <c r="L90" i="2"/>
  <c r="K90" i="2"/>
  <c r="J90" i="2"/>
  <c r="I90" i="2"/>
  <c r="H90" i="2"/>
  <c r="G90" i="2"/>
  <c r="F90" i="2"/>
  <c r="E90" i="2"/>
  <c r="E86" i="2" s="1"/>
  <c r="D90" i="2"/>
  <c r="M87" i="2"/>
  <c r="L87" i="2"/>
  <c r="L86" i="2" s="1"/>
  <c r="K87" i="2"/>
  <c r="K86" i="2" s="1"/>
  <c r="J87" i="2"/>
  <c r="J86" i="2" s="1"/>
  <c r="I87" i="2"/>
  <c r="H87" i="2"/>
  <c r="G87" i="2"/>
  <c r="G86" i="2" s="1"/>
  <c r="F87" i="2"/>
  <c r="E87" i="2"/>
  <c r="D87" i="2"/>
  <c r="D86" i="2" s="1"/>
  <c r="M80" i="2"/>
  <c r="L80" i="2"/>
  <c r="K80" i="2"/>
  <c r="J80" i="2"/>
  <c r="I80" i="2"/>
  <c r="H80" i="2"/>
  <c r="G80" i="2"/>
  <c r="F80" i="2"/>
  <c r="E80" i="2"/>
  <c r="D80" i="2"/>
  <c r="M47" i="2"/>
  <c r="L47" i="2"/>
  <c r="K47" i="2"/>
  <c r="J47" i="2"/>
  <c r="I47" i="2"/>
  <c r="H47" i="2"/>
  <c r="G47" i="2"/>
  <c r="F47" i="2"/>
  <c r="E47" i="2"/>
  <c r="D47" i="2"/>
  <c r="M20" i="2"/>
  <c r="L20" i="2"/>
  <c r="K20" i="2"/>
  <c r="J20" i="2"/>
  <c r="I20" i="2"/>
  <c r="I19" i="2" s="1"/>
  <c r="H20" i="2"/>
  <c r="G20" i="2"/>
  <c r="F20" i="2"/>
  <c r="E20" i="2"/>
  <c r="D20" i="2"/>
  <c r="M13" i="2"/>
  <c r="M9" i="2" s="1"/>
  <c r="M8" i="2" s="1"/>
  <c r="L13" i="2"/>
  <c r="L9" i="2" s="1"/>
  <c r="L8" i="2" s="1"/>
  <c r="K13" i="2"/>
  <c r="J13" i="2"/>
  <c r="J9" i="2" s="1"/>
  <c r="J8" i="2" s="1"/>
  <c r="I13" i="2"/>
  <c r="I9" i="2" s="1"/>
  <c r="I8" i="2" s="1"/>
  <c r="H13" i="2"/>
  <c r="H9" i="2" s="1"/>
  <c r="H8" i="2" s="1"/>
  <c r="G13" i="2"/>
  <c r="G9" i="2" s="1"/>
  <c r="G8" i="2" s="1"/>
  <c r="F13" i="2"/>
  <c r="F9" i="2" s="1"/>
  <c r="F8" i="2" s="1"/>
  <c r="E13" i="2"/>
  <c r="E9" i="2" s="1"/>
  <c r="E8" i="2" s="1"/>
  <c r="D13" i="2"/>
  <c r="K9" i="2"/>
  <c r="K8" i="2" s="1"/>
  <c r="D9" i="2"/>
  <c r="D8" i="2" s="1"/>
  <c r="G105" i="2" l="1"/>
  <c r="K93" i="2"/>
  <c r="L105" i="2"/>
  <c r="G19" i="2"/>
  <c r="E19" i="2"/>
  <c r="M19" i="2"/>
  <c r="I86" i="2"/>
  <c r="D93" i="2"/>
  <c r="E105" i="2"/>
  <c r="M105" i="2"/>
  <c r="J19" i="2"/>
  <c r="F93" i="2"/>
  <c r="D19" i="2"/>
  <c r="L19" i="2"/>
  <c r="H93" i="2"/>
  <c r="F86" i="2"/>
  <c r="K19" i="2"/>
  <c r="F19" i="2"/>
  <c r="D105" i="2"/>
  <c r="H19" i="2"/>
  <c r="H86" i="2"/>
  <c r="I93" i="2"/>
  <c r="G93" i="2"/>
  <c r="F105" i="2"/>
  <c r="J93" i="2"/>
  <c r="I105" i="2"/>
  <c r="H105" i="2"/>
  <c r="J105" i="2"/>
  <c r="D18" i="2" l="1"/>
  <c r="D7" i="2" s="1"/>
  <c r="L18" i="2"/>
  <c r="L7" i="2" s="1"/>
  <c r="E18" i="2"/>
  <c r="E7" i="2" s="1"/>
  <c r="G18" i="2"/>
  <c r="G7" i="2" s="1"/>
  <c r="M18" i="2"/>
  <c r="M7" i="2" s="1"/>
  <c r="K18" i="2"/>
  <c r="K7" i="2" s="1"/>
  <c r="I18" i="2"/>
  <c r="I7" i="2" s="1"/>
  <c r="F18" i="2"/>
  <c r="F7" i="2" s="1"/>
  <c r="J18" i="2"/>
  <c r="J7" i="2" s="1"/>
  <c r="H18" i="2"/>
  <c r="H7" i="2" s="1"/>
</calcChain>
</file>

<file path=xl/sharedStrings.xml><?xml version="1.0" encoding="utf-8"?>
<sst xmlns="http://schemas.openxmlformats.org/spreadsheetml/2006/main" count="955" uniqueCount="304">
  <si>
    <t>2020-2022 m. strateginio veiklos plano programos tikslų, uždavinių, priemonių, priemonių išlaidų ir kriterijų suvestinė</t>
  </si>
  <si>
    <t>Kodas</t>
  </si>
  <si>
    <t>Pavadinimas</t>
  </si>
  <si>
    <t>SP lėšos</t>
  </si>
  <si>
    <t>Lėšų poreikis biudžetiniams 2020-iesiems metams</t>
  </si>
  <si>
    <t>2020-ųjų metų lėšų projektas</t>
  </si>
  <si>
    <t>Produkto /Rezultato</t>
  </si>
  <si>
    <t>Iš viso</t>
  </si>
  <si>
    <t>Išlaidoms</t>
  </si>
  <si>
    <t>Turtui įsigyti.</t>
  </si>
  <si>
    <t>Turtui įsigyti</t>
  </si>
  <si>
    <t>Rodiklis</t>
  </si>
  <si>
    <t>Mato vnt.</t>
  </si>
  <si>
    <t>Planas</t>
  </si>
  <si>
    <t>Iš jų darbo užmokesčiui</t>
  </si>
  <si>
    <t>iš viso</t>
  </si>
  <si>
    <t>2020</t>
  </si>
  <si>
    <t>2021</t>
  </si>
  <si>
    <t>2022</t>
  </si>
  <si>
    <t>proc.</t>
  </si>
  <si>
    <t>100,00</t>
  </si>
  <si>
    <t>SB</t>
  </si>
  <si>
    <t>D</t>
  </si>
  <si>
    <t>vnt.</t>
  </si>
  <si>
    <t>15,00</t>
  </si>
  <si>
    <t>10,00</t>
  </si>
  <si>
    <t>5,00</t>
  </si>
  <si>
    <t>80,00</t>
  </si>
  <si>
    <t>4,00</t>
  </si>
  <si>
    <t>1,00</t>
  </si>
  <si>
    <t>40,00</t>
  </si>
  <si>
    <t>2,00</t>
  </si>
  <si>
    <t>9,00</t>
  </si>
  <si>
    <t>3,00</t>
  </si>
  <si>
    <t>0,00</t>
  </si>
  <si>
    <t>6,00</t>
  </si>
  <si>
    <t>12,00</t>
  </si>
  <si>
    <t>36,00</t>
  </si>
  <si>
    <t>46,00</t>
  </si>
  <si>
    <t>kv. m.</t>
  </si>
  <si>
    <t>88,00</t>
  </si>
  <si>
    <t>55,00</t>
  </si>
  <si>
    <t>60,00</t>
  </si>
  <si>
    <t>21,00</t>
  </si>
  <si>
    <t>Priemonės įvykdymas</t>
  </si>
  <si>
    <t>50,00</t>
  </si>
  <si>
    <t>13,00</t>
  </si>
  <si>
    <t>29</t>
  </si>
  <si>
    <t>Turto valdymo ir plėtros programa</t>
  </si>
  <si>
    <t>29.01</t>
  </si>
  <si>
    <t>Užtikrinti savivaldybės turto efektyvų panaudojimą</t>
  </si>
  <si>
    <t>Nenaudojamas nekilnojamojo turto plotas 100 gyventojų</t>
  </si>
  <si>
    <t>29.01.01</t>
  </si>
  <si>
    <t>Efektyvus savivaldybės turto valdymas</t>
  </si>
  <si>
    <t>Įregistruotų Nekilnojamojo turto registre objektų dalis nuo visų reikalingų registruoti objektų skaičiaus</t>
  </si>
  <si>
    <t>29.01.01.01</t>
  </si>
  <si>
    <t>Saugoti, drausti, vertinti, likviduoti, registruoti turtą viešuose registruose, sudaryti kadastro bylas</t>
  </si>
  <si>
    <t>Įregistruotų Nekilnojamojo turto registre objektų skaičius</t>
  </si>
  <si>
    <t>29.01.01.02</t>
  </si>
  <si>
    <t>Išlaikyti, remontuoti, atnaujinti negyvenamąsias patalpas</t>
  </si>
  <si>
    <t>Suremontuotų objektų skaičius</t>
  </si>
  <si>
    <t>29.01.01.03</t>
  </si>
  <si>
    <t>Išlaikyti, remontuoti, atnaujinti gyvenamąsias patalpas</t>
  </si>
  <si>
    <t>Savininko įsipareigojimų vykdymas</t>
  </si>
  <si>
    <t>29.01.01.04</t>
  </si>
  <si>
    <t>Vykdyti Socialinio būsto plėtros Alytaus mieste projektą</t>
  </si>
  <si>
    <t>Nupirktų butų skaičius</t>
  </si>
  <si>
    <t>29.01.01.05</t>
  </si>
  <si>
    <t>Vykdyti garantijas nuomininkams, iškeldintiems iš savininkams grąžintų namų</t>
  </si>
  <si>
    <t>29.01.01.06</t>
  </si>
  <si>
    <t>Plėtoti socialinį būstą</t>
  </si>
  <si>
    <t>Nupirktas socialinis būstas</t>
  </si>
  <si>
    <t>29.02</t>
  </si>
  <si>
    <t>Plėsti ir modernizuoti miesto infrastruktūrą</t>
  </si>
  <si>
    <t>Kelių su asfalto danga dalis nuo viso vietinės reikšmės kelių ilgio mieste</t>
  </si>
  <si>
    <t>81,00</t>
  </si>
  <si>
    <t>29.02.01</t>
  </si>
  <si>
    <t>Susisiekimo infrastruktūros modernizavimas ir plėtra</t>
  </si>
  <si>
    <t>Statomų ir modernizuojamų susisiekimo infrastruktūros objektų skaičius</t>
  </si>
  <si>
    <t>29.02.01.01</t>
  </si>
  <si>
    <t>Plėsti ir modernizuoti vietinės reikšmės kelius (gatves)</t>
  </si>
  <si>
    <t>Suremontuoto Jaunimo parko tilto (1 vnt.) dalis</t>
  </si>
  <si>
    <t>Įrengtų automobilių stovėjimo aikštelių Topolių g. (55 vnt.) dalis</t>
  </si>
  <si>
    <t>Įrengtų automobilių stovėjimo aikštelių Šaltinių g. (80 vnt.) dalis</t>
  </si>
  <si>
    <t>Atnaujintos Naujosios g. nuo Jazminų-Vilties g. iki Žuvinto-Raudonkalnio g. (1046 m/10993m2) asfaltbetonio dangos dalis</t>
  </si>
  <si>
    <t>52,00</t>
  </si>
  <si>
    <t>Įrengtos žiedinės sankryžos Naujojoje g. dalis</t>
  </si>
  <si>
    <t>Įrengtos Jazminų-Volungės-Matulaičio g. žiedinės sankryžos dalis</t>
  </si>
  <si>
    <t>Įrengtos Sudvajų-Kepyklos g. žiedinės sankryžos dalis</t>
  </si>
  <si>
    <t>Rekonstruotos Statybininkų g. nuo Likiškėlių g. iki Topolių g. asfaltbetonio dangos dalis</t>
  </si>
  <si>
    <t>Atnaujintos Naujosios g. nuo Tvirtovės-Rūtų g. sankryžos iki Statybininkų g. (740 m/8848m2) asfaltbetonio dangos dalis</t>
  </si>
  <si>
    <t>Atnaujintos Naujosios g. nuo Statybininkų g. iki Jazminų-Vilties g. (418 m/4793m2) asfaltbetonio dangos dalis</t>
  </si>
  <si>
    <t>Rekonstruotos Merkinės g. nuo A. Juozapavičiaus g. iki Aušrinės g. asfaltbetonio dangos dalis</t>
  </si>
  <si>
    <t>Rekonstruotos Naujosios g. asfaltbetonio dangos (7 189 kv.m) dalis</t>
  </si>
  <si>
    <t>Rekonstruotos Sudvajų g. (0,90 km) asfaltbetonio dangos dalis</t>
  </si>
  <si>
    <t>Rekonstruotos Santaikos g. asfaltbetonio dangos dalis</t>
  </si>
  <si>
    <t>Rekonstruotos Putinų g. nuo Naujosios g. iki Pramonės g. asfaltbetonio dangos dalis</t>
  </si>
  <si>
    <t>Atnaujintos Naujosios g. nuo Žuvinto-Raudonkalnio g. iki Lauko g. (556 m/6705m2) asfaltbetonio dangos daliss Naujosios g. nuo Žuvinto-Raudonkalnio g. iki Lauko g. (556 m/6705m2) asfaltbetonio dangos dalis</t>
  </si>
  <si>
    <t>Atnaujintos Ulonų g. dalies nuo Santaikos g. iki Varėnos g. asfaltbetonio dangos dalis (0,88 km)</t>
  </si>
  <si>
    <t>76,00</t>
  </si>
  <si>
    <t>34,00</t>
  </si>
  <si>
    <t>Atnaujintos Ulonų g. dalies nuo Varėnos g. iki miesto ribos asfaltbetonio dangos dalis (0,768 km)</t>
  </si>
  <si>
    <t>Naujai įrengtos Naujosios g. asfaltbetonio dangos (8 216 kv.m) dalis</t>
  </si>
  <si>
    <t>Įrengtos Sudvajų-Likiškėlių-Kernavės g. žiedinės sankryžos dalis</t>
  </si>
  <si>
    <t>Rekonstruotos Tvirtovės g. asfaltbetonio dangos (5351 kv.m) dalis</t>
  </si>
  <si>
    <t>Įrengtų žiedinių sankryžų Pulko-Gardino-Rūtų g. ir Pulko-Ulonų-Santaikos g. dalis</t>
  </si>
  <si>
    <t>57,00</t>
  </si>
  <si>
    <t>43,00</t>
  </si>
  <si>
    <t>Atnaujintos S. Dariaus ir S. Girėno g. atkarpos šaligatvių dangos (2400 m2) dalis</t>
  </si>
  <si>
    <t>Atnaujintos Naujosios g. nuo Lauko g. iki Putinų-Kalniškės g. (469m/5790m2) asfaltbetonio dangos dalis</t>
  </si>
  <si>
    <t>Parengtų projektų skaičius</t>
  </si>
  <si>
    <t>29.02.01.02</t>
  </si>
  <si>
    <t>Asfaltuoti žvyruotas gatves (pagal parengtus žvyruotų gatvių asfaltavimo prioritetus)</t>
  </si>
  <si>
    <t>Įrengtų Kalnėnų g. šaligatvių (1097 kv. m) dalis</t>
  </si>
  <si>
    <t>Įrengtų Kalnėnų g. lietaus nuotekų tinklų (1,016 km) dalis</t>
  </si>
  <si>
    <t>Išasfaltuotos žvyruotos Šilelio g. (0,145 km) dalis</t>
  </si>
  <si>
    <t>Išasfaltuotos žvyruotos Vėtrungės g. (0,222 km) dalis</t>
  </si>
  <si>
    <t>Nutiestų Kalnų g. apšvietimo tinklų (0,770 km) dalis</t>
  </si>
  <si>
    <t>Išasfaltuotos žvyruotos Ateities g. (0,350 km) dalis</t>
  </si>
  <si>
    <t>Išasfaltuotos žvyruotos Kreivosios g. (0,205 km) dalis</t>
  </si>
  <si>
    <t>Išasfaltuotos žvyruotos Saulės g. (0,386 km) dalis</t>
  </si>
  <si>
    <t>Išasfaltuotos žvyruotos Saulėnų g. (0,483 km) dalis</t>
  </si>
  <si>
    <t>Įrengtų Kalnėnų g. šviestuvų (20 vnt.) dalis</t>
  </si>
  <si>
    <t>Įrengtų Ežerėlio g. šaligatvių (685 kv.m) dalis</t>
  </si>
  <si>
    <t>Išasfaltuotos žvyruotos Ežerėlio g. (0,780km) dalis</t>
  </si>
  <si>
    <t>Įrengtų Kalnų g. šviestuvų (25 vnt.) dalis</t>
  </si>
  <si>
    <t>Išasfaltuotos žvyruotos Dailidžių g. (0,670 km) dalis</t>
  </si>
  <si>
    <t>Nutiestų Ežerėlio g. apšvietimo tinklų (0,685 km) dalis</t>
  </si>
  <si>
    <t>Išasfaltuotos žvyruotos Genių g. (0,200 km) dalis</t>
  </si>
  <si>
    <t>Išasfaltuotos žvyruotos Kalnėnų g. (0,66 km) dalis</t>
  </si>
  <si>
    <t>Išasfaltuotos žvyruotos Mėtų g. (0,682 km) dalis</t>
  </si>
  <si>
    <t>Įrengtų Kalnų g. lietaus nuotekų tinklų (1,100 km) dalis</t>
  </si>
  <si>
    <t>Išasfaltuotos žvyruotos Aukštakalnio g. (0,575km) dalis</t>
  </si>
  <si>
    <t>Nutiestų Kalnėnų g. apšvietimo tinklų (0,609 km) dalis</t>
  </si>
  <si>
    <t>Išasfaltuotos žvyruotos Kalnų g. (0,700 km) dalis</t>
  </si>
  <si>
    <t>Išasfaltuotos žvyruotos Šlaito g. (0,371km) dalis</t>
  </si>
  <si>
    <t>Išasfaltuotos žvyruotos Medžiotojų g. (0,575km) dalis</t>
  </si>
  <si>
    <t>Išasfaltuotos žvyruotos Zaidų g. (0,491 km) dalis</t>
  </si>
  <si>
    <t>Išasfaltuotos žvyruotos Tiesos g. (0,575km) dalis</t>
  </si>
  <si>
    <t>Išasfaltuotos žvyruotos Vaivorykštės g. (0,285 km) dalis</t>
  </si>
  <si>
    <t>Išasfaltuotos žvyruotos Rugių g. (0,177 km) dalis</t>
  </si>
  <si>
    <t>Įrengtų Ežerėlio g. šviestuvų (14 vnt.) dalis</t>
  </si>
  <si>
    <t>Išasfaltuotos žvyruotos Ryto g. (0,149 km) dalis</t>
  </si>
  <si>
    <t>29.02.01.03</t>
  </si>
  <si>
    <t>Atnaujinti, rekonstruoti, įrengti įvažiavimo kelius, šaligatvius, aikšteles</t>
  </si>
  <si>
    <t>Atnaujintų šaligatvių ilgis</t>
  </si>
  <si>
    <t>km</t>
  </si>
  <si>
    <t>1,50</t>
  </si>
  <si>
    <t>2,20</t>
  </si>
  <si>
    <t>Įrengto pėsčiųjų ir dviračių tako Pramonės g. (1,6 km) dalis</t>
  </si>
  <si>
    <t>Rekonstruoto įvažiavimo į l-d „Linelis“ ir l-d „Du gaideliai“ (0,099 km) dalis</t>
  </si>
  <si>
    <t>Įrengto A. Juozapavičiaus g. tako (1,0 km) dalis</t>
  </si>
  <si>
    <t>29.02.01.04</t>
  </si>
  <si>
    <t>Plėsti ir modernizuoti infrastruktūros objektus, kuriuos iš dalies finansuoja fiziniai ar juridiniai asmenys</t>
  </si>
  <si>
    <t>Fizinių ir juridinių asmenų prašymų dėl infrastruktūros objektų plėtros ir modernizavimo dalinio finansavimo patenkinimas</t>
  </si>
  <si>
    <t>29.02.02</t>
  </si>
  <si>
    <t>Švietimo infrastruktūros modernizavimas ir plėtra</t>
  </si>
  <si>
    <t>Atnaujinamų švietimo įstaigų infrastruktūros objektų skaičius</t>
  </si>
  <si>
    <t>29.02.02.01</t>
  </si>
  <si>
    <t>Modernizuoti ir prižiūrėti švietimo įstaigų ugdymo aplinką</t>
  </si>
  <si>
    <t>Pašalintų avarinių gedimų skaičius</t>
  </si>
  <si>
    <t>29.02.02.03</t>
  </si>
  <si>
    <t>Rekonstruoti Dainavos pagrindinės mokyklos Vilties g. 12, Alytuje, stadiono teritoriją su lauko aikštynais ir prieigomis</t>
  </si>
  <si>
    <t>Rekonstruoto Dainavos pagrindinės mokyklos stadionų (1 vnt.) dalis</t>
  </si>
  <si>
    <t>29.02.02.04</t>
  </si>
  <si>
    <t>Sukurti modernias ir saugias Alytaus Dzūkijos pagrindinės mokyklos erdves</t>
  </si>
  <si>
    <t>Suremontuotų Dzūkijos pagrindinės mokyklos erdvių (6 388 kv.m) dalis</t>
  </si>
  <si>
    <t>29.02.03</t>
  </si>
  <si>
    <t>Kultūros ir sporto infrastruktūros modernizavimas ir plėtra</t>
  </si>
  <si>
    <t>Atnaujinamų kultūros ir sporto įstaigų infrastruktūros objektų skaičius</t>
  </si>
  <si>
    <t>29.02.03.01</t>
  </si>
  <si>
    <t>Rekonstruoti  VšĮ Alytaus kultūros ir komunikacijos centro pastato Alytuje, Pramonės g. 1B, stogą ir patalpas</t>
  </si>
  <si>
    <t>Sutvarkytų vidaus patalpų dalis</t>
  </si>
  <si>
    <t>Apšiltinta pastato dalis</t>
  </si>
  <si>
    <t>29.02.03.03</t>
  </si>
  <si>
    <t>Rekonstruoti buvusios Alytaus sinagogos ir rabino namo pastatus, sutvarkyti aplinkinę teritoriją</t>
  </si>
  <si>
    <t>Suremontuotų buvusios Alytaus sinagogos ir rabino namo patalpų (561,72 kv.m) dalis</t>
  </si>
  <si>
    <t>29.02.03.04</t>
  </si>
  <si>
    <t>Diegti energetinio efektyvumo priemones viešuosiuose pastatuose (Alytaus miesto teatre)</t>
  </si>
  <si>
    <t>Apšiltinto teatro pastato dalis</t>
  </si>
  <si>
    <t>29.02.03.05</t>
  </si>
  <si>
    <t>Sutvarkyti viešąsias erdves ir pritaikyti  jas poilsiui ir sportui</t>
  </si>
  <si>
    <t>29.02.05</t>
  </si>
  <si>
    <t>Komunalinės ir poilsio infrastruktūros modernizavimas ir plėtra</t>
  </si>
  <si>
    <t>Įrengiamų ir tvarkomų viešųjų erdvių/objektų skaičius</t>
  </si>
  <si>
    <t>29.02.05.05</t>
  </si>
  <si>
    <t>Atnaujinti ir įrengti smulkius komunalinės infrastruktūros objektus, administruoti statybą pagal  reglamentuojančius teisės aktus</t>
  </si>
  <si>
    <t>Parengtų statybą leidžiančių dokumentų skaičius</t>
  </si>
  <si>
    <t>Parengtų statybos užbaigimo dokumentų skaičius</t>
  </si>
  <si>
    <t>29.02.05.11</t>
  </si>
  <si>
    <t>Įgyvendinti bendruomenės iniciatyvą, skirtą gyvenamąjai aplinkai gerinti</t>
  </si>
  <si>
    <t>Įgyvendintų bendruomenės projektų dalis</t>
  </si>
  <si>
    <t>29.02.06</t>
  </si>
  <si>
    <t>Savivaldybės administracijos pastatų infrastruktūros modernizavimas ir plėtra</t>
  </si>
  <si>
    <t>29.02.06.01</t>
  </si>
  <si>
    <t>Remontuoti ir modernizuoti savivaldybės administracijos pastatus</t>
  </si>
  <si>
    <t>Parengtų techninių projektų skaičius</t>
  </si>
  <si>
    <t>Bendras lėšų  poreikis ir numatomi finansavimo šaltiniai</t>
  </si>
  <si>
    <t>(tūkst. Eur)</t>
  </si>
  <si>
    <t>Ekonominės klasifikacijos grupės</t>
  </si>
  <si>
    <t>Lėšų poreikis  biudžetiniams 2020-iesiems metams</t>
  </si>
  <si>
    <t>2021-ųjų metų lėšų poreikis</t>
  </si>
  <si>
    <t>2022-ųjų metų lėšų poreikis</t>
  </si>
  <si>
    <t>1. Iš viso lėšų poreikis:</t>
  </si>
  <si>
    <t>1.1. išlaidoms, iš jų:</t>
  </si>
  <si>
    <t>1.1.1. darbo užmokesčiui</t>
  </si>
  <si>
    <t>1.2. turtui įsigyti</t>
  </si>
  <si>
    <t>2. Finansavimo šaltiniai:</t>
  </si>
  <si>
    <t>2.1. 1. Savivaldybės lėšos (iš viso)</t>
  </si>
  <si>
    <t>2.1.1. 1. Savivaldybės biudžetas su dotacijomis (iš jų)</t>
  </si>
  <si>
    <t>2.1.1.1. 1. Savivaldybės biudžeto lėšos (SB)</t>
  </si>
  <si>
    <t>2.1.1.2. 2. Dotacijų iš valstybės ir kitų valstybės valdymo lygių lėšos (D)</t>
  </si>
  <si>
    <t>2.2. 2. Valstybės biudžeto lėšos (VB)</t>
  </si>
  <si>
    <t>2.3. 3. Europos Sąjungos ir kitų užsienio fondų paramos lėšos (ES)</t>
  </si>
  <si>
    <t>2.4. 4. Kitų šaltinių lėšos (KT)</t>
  </si>
  <si>
    <t>(programos pavadinimas)</t>
  </si>
  <si>
    <t>Biudžetiniai metai</t>
  </si>
  <si>
    <t>Asignavimų valdytojas (-ai), kodas</t>
  </si>
  <si>
    <t>Alytaus miesto savivaldybės administracija 01   188706935</t>
  </si>
  <si>
    <t>Vykdytojas (-ai)</t>
  </si>
  <si>
    <t>Programos pavadinimas</t>
  </si>
  <si>
    <t>Programos parengimo argumentai</t>
  </si>
  <si>
    <t>Vykdant programą, įgyvendinamos Lietuvos Respublikos vietos savivaldos įstatymu nustatytos savarankiškos savivaldybių funkcijos: aplinkos kokybės gerinimas ir apsauga; vietinės reikšmės kelių ir gatvių priežiūra, taisymas, tiesimas bei saugaus eismo sąlygų užtikrinimas, savivaldybei nuosavybės teise priklausančio turto valdymas, naudojimas ir disponavimas juo bei savivaldybės socialinio būsto fondo sudarymas ir jo remontas, socialinio būsto nuoma. Programa yra tęstinė.</t>
  </si>
  <si>
    <t>Programos tikslas</t>
  </si>
  <si>
    <t>Rezultato vertinimo kriterijai:</t>
  </si>
  <si>
    <t>Produkto vertinimo kriterijai:</t>
  </si>
  <si>
    <r>
      <rPr>
        <b/>
        <sz val="10"/>
        <color rgb="FF000000"/>
        <rFont val="Times New Roman"/>
        <family val="1"/>
        <charset val="186"/>
      </rPr>
      <t>2019</t>
    </r>
    <r>
      <rPr>
        <b/>
        <sz val="10"/>
        <color rgb="FF000000"/>
        <rFont val="Times New Roman"/>
        <family val="1"/>
        <charset val="186"/>
      </rPr>
      <t>-aisiais metais panaudotos lėšos (kasinės išlaidos)</t>
    </r>
  </si>
  <si>
    <r>
      <rPr>
        <b/>
        <sz val="10"/>
        <color rgb="FF000000"/>
        <rFont val="Times New Roman"/>
        <family val="1"/>
        <charset val="186"/>
      </rPr>
      <t xml:space="preserve">Lėšų poreikis  biudžetiniams </t>
    </r>
    <r>
      <rPr>
        <b/>
        <sz val="10"/>
        <color rgb="FF000000"/>
        <rFont val="Times New Roman"/>
        <family val="1"/>
        <charset val="186"/>
      </rPr>
      <t>2020</t>
    </r>
    <r>
      <rPr>
        <b/>
        <sz val="10"/>
        <color rgb="FF000000"/>
        <rFont val="Times New Roman"/>
        <family val="1"/>
        <charset val="186"/>
      </rPr>
      <t>-iesiems metams</t>
    </r>
  </si>
  <si>
    <r>
      <rPr>
        <b/>
        <sz val="10"/>
        <color rgb="FF000000"/>
        <rFont val="Times New Roman"/>
        <family val="1"/>
        <charset val="186"/>
      </rPr>
      <t>2020</t>
    </r>
    <r>
      <rPr>
        <b/>
        <sz val="10"/>
        <color rgb="FF000000"/>
        <rFont val="Times New Roman"/>
        <family val="1"/>
        <charset val="186"/>
      </rPr>
      <t>-ųjų metų lėšų projektas</t>
    </r>
  </si>
  <si>
    <r>
      <rPr>
        <b/>
        <sz val="10"/>
        <color rgb="FF000000"/>
        <rFont val="Times New Roman"/>
        <family val="1"/>
        <charset val="186"/>
      </rPr>
      <t>2021</t>
    </r>
    <r>
      <rPr>
        <b/>
        <sz val="10"/>
        <color rgb="FF000000"/>
        <rFont val="Times New Roman"/>
        <family val="1"/>
        <charset val="186"/>
      </rPr>
      <t>-ųjų metų lėšų poreikis</t>
    </r>
  </si>
  <si>
    <r>
      <rPr>
        <b/>
        <sz val="10"/>
        <color rgb="FF000000"/>
        <rFont val="Times New Roman"/>
        <family val="1"/>
        <charset val="186"/>
      </rPr>
      <t>2022</t>
    </r>
    <r>
      <rPr>
        <b/>
        <sz val="10"/>
        <color rgb="FF000000"/>
        <rFont val="Times New Roman"/>
        <family val="1"/>
        <charset val="186"/>
      </rPr>
      <t>-ųjų metų lėšų poreikis</t>
    </r>
  </si>
  <si>
    <t>Įrengtas labirintas Jaunimo parke</t>
  </si>
  <si>
    <t>Įrengta tinklinio aikštelė Jaunimo parke</t>
  </si>
  <si>
    <t>Įrengta vaikų žaidimo aikštelė Miesto sode</t>
  </si>
  <si>
    <t>Darni miesto infrastruktūros plėtra</t>
  </si>
  <si>
    <t>Kurti patrauklią, švarią ir saugią miesto gyvenamąją aplinką</t>
  </si>
  <si>
    <t>2019.11.21</t>
  </si>
  <si>
    <r>
      <t xml:space="preserve"> </t>
    </r>
    <r>
      <rPr>
        <sz val="12"/>
        <color rgb="FF000000"/>
        <rFont val="Times New Roman"/>
        <family val="1"/>
        <charset val="186"/>
      </rPr>
      <t xml:space="preserve">2020 metai </t>
    </r>
  </si>
  <si>
    <t>Ilgalaikis prioritetas
(pagal ASPP)</t>
  </si>
  <si>
    <t xml:space="preserve">Kodas
</t>
  </si>
  <si>
    <r>
      <t xml:space="preserve">Numatomas programos įgyvendinimo rezultatas:
</t>
    </r>
    <r>
      <rPr>
        <sz val="12"/>
        <color rgb="FF000000"/>
        <rFont val="Times New Roman"/>
        <family val="1"/>
        <charset val="186"/>
      </rPr>
      <t>Kompleksiškai plėtojamos ir atnaujinamos miesto viešosios erdvės bei laisvalaikio ir rekreacinių zonų infrastruktūra, užtikrinama efektyvi susisiekimo sistema</t>
    </r>
  </si>
  <si>
    <r>
      <t xml:space="preserve">Planuojami programos finansavimo šaltiniai:
</t>
    </r>
    <r>
      <rPr>
        <sz val="12"/>
        <color rgb="FF000000"/>
        <rFont val="Times New Roman"/>
        <family val="1"/>
        <charset val="186"/>
      </rPr>
      <t>1. Savivaldybės biudžeto lėšos;2. Dotacijų iš valstybės ir kitų valstybės valdymo lygių lėšos</t>
    </r>
  </si>
  <si>
    <r>
      <rPr>
        <sz val="12"/>
        <color theme="1"/>
        <rFont val="Times New Roman"/>
        <family val="1"/>
        <charset val="186"/>
      </rPr>
      <t xml:space="preserve">    </t>
    </r>
    <r>
      <rPr>
        <b/>
        <sz val="12"/>
        <color rgb="FF000000"/>
        <rFont val="Times New Roman"/>
        <family val="1"/>
        <charset val="186"/>
      </rPr>
      <t xml:space="preserve">Tikslo įgyvendinimo aprašymas: </t>
    </r>
  </si>
  <si>
    <r>
      <rPr>
        <sz val="12"/>
        <color theme="1"/>
        <rFont val="Times New Roman"/>
        <family val="1"/>
        <charset val="186"/>
      </rPr>
      <t xml:space="preserve">    </t>
    </r>
    <r>
      <rPr>
        <sz val="12"/>
        <color rgb="FF000000"/>
        <rFont val="Times New Roman"/>
        <family val="1"/>
        <charset val="186"/>
      </rPr>
      <t>Siekiant šio tikslo, įgyvendinamos Lietuvos Respublikos vietos savivaldos įstatymu nustatytos savarankiškosios savivaldybės funkcijos: savivaldybei nuosavybės teise priklausančio turto valdymas, naudojimas ir disponavimas juo bei savivaldybės socialinio būsto fondo sudarymas ir jo remontas, socialinio būsto nuoma.</t>
    </r>
  </si>
  <si>
    <r>
      <rPr>
        <sz val="12"/>
        <color theme="1"/>
        <rFont val="Times New Roman"/>
        <family val="1"/>
        <charset val="186"/>
      </rPr>
      <t xml:space="preserve">    </t>
    </r>
    <r>
      <rPr>
        <b/>
        <sz val="12"/>
        <color rgb="FF000000"/>
        <rFont val="Times New Roman"/>
        <family val="1"/>
        <charset val="186"/>
      </rPr>
      <t>29.01.01 Uždavinys. Efektyvus savivaldybės turto valdymas</t>
    </r>
  </si>
  <si>
    <r>
      <rPr>
        <sz val="12"/>
        <color theme="1"/>
        <rFont val="Times New Roman"/>
        <family val="1"/>
        <charset val="186"/>
      </rPr>
      <t xml:space="preserve">    </t>
    </r>
    <r>
      <rPr>
        <sz val="12"/>
        <color rgb="FF000000"/>
        <rFont val="Times New Roman"/>
        <family val="1"/>
        <charset val="186"/>
      </rPr>
      <t>Įgyvendinant šį uždavinį siekiama įgyvendinti Valstybės ir savivaldybių turto valdymo, naudojimo ir disponavimo juo įstatymo principus: visuomeninės naudos, efektyvumo, racionalumo ir viešosios teisės.</t>
    </r>
  </si>
  <si>
    <r>
      <rPr>
        <sz val="12"/>
        <color theme="1"/>
        <rFont val="Times New Roman"/>
        <family val="1"/>
        <charset val="186"/>
      </rPr>
      <t xml:space="preserve">    </t>
    </r>
    <r>
      <rPr>
        <b/>
        <u/>
        <sz val="12"/>
        <color rgb="FF000000"/>
        <rFont val="Times New Roman"/>
        <family val="1"/>
        <charset val="186"/>
      </rPr>
      <t>Šiam uždaviniui įgyvendinti numatytos priemonės</t>
    </r>
  </si>
  <si>
    <r>
      <rPr>
        <sz val="12"/>
        <color theme="1"/>
        <rFont val="Times New Roman"/>
        <family val="1"/>
        <charset val="186"/>
      </rPr>
      <t xml:space="preserve">    </t>
    </r>
    <r>
      <rPr>
        <b/>
        <i/>
        <u/>
        <sz val="12"/>
        <color rgb="FF000000"/>
        <rFont val="Times New Roman"/>
        <family val="1"/>
        <charset val="186"/>
      </rPr>
      <t>29.01.01.01 Saugoti, drausti, vertinti, likviduoti, registruoti turtą viešuose registruose, sudaryti kadastro bylas</t>
    </r>
  </si>
  <si>
    <r>
      <rPr>
        <sz val="12"/>
        <color theme="1"/>
        <rFont val="Times New Roman"/>
        <family val="1"/>
        <charset val="186"/>
      </rPr>
      <t xml:space="preserve">    
    </t>
    </r>
    <r>
      <rPr>
        <sz val="12"/>
        <color rgb="FF000000"/>
        <rFont val="Times New Roman"/>
        <family val="1"/>
        <charset val="186"/>
      </rPr>
      <t>Šia priemone siekiama sudaryti nekilnojamojo turto kadastro duomenų bylas ir tikslinti kadastro duomenis, registruoti nekilnojamojo turto nuosavybės teises, organizuoti turto saugojimą, draudimą, vertinimą, likvidavimą ir kt.</t>
    </r>
  </si>
  <si>
    <r>
      <rPr>
        <sz val="12"/>
        <color theme="1"/>
        <rFont val="Times New Roman"/>
        <family val="1"/>
        <charset val="186"/>
      </rPr>
      <t xml:space="preserve">    </t>
    </r>
    <r>
      <rPr>
        <b/>
        <i/>
        <u/>
        <sz val="12"/>
        <color rgb="FF000000"/>
        <rFont val="Times New Roman"/>
        <family val="1"/>
        <charset val="186"/>
      </rPr>
      <t>29.01.01.02 Išlaikyti, remontuoti, atnaujinti negyvenamąsias patalpas</t>
    </r>
  </si>
  <si>
    <r>
      <rPr>
        <sz val="12"/>
        <color theme="1"/>
        <rFont val="Times New Roman"/>
        <family val="1"/>
        <charset val="186"/>
      </rPr>
      <t xml:space="preserve">    
    </t>
    </r>
    <r>
      <rPr>
        <sz val="12"/>
        <color rgb="FF000000"/>
        <rFont val="Times New Roman"/>
        <family val="1"/>
        <charset val="186"/>
      </rPr>
      <t>Šia priemone siekiama atlikti negyvenamųjų patalpų remontą ir rekonstrukciją, išlaikyti, administruoti, eksploatuoti ir prižiūrėti savivaldybės laisvas negyvenamąsias patalpas.</t>
    </r>
  </si>
  <si>
    <r>
      <rPr>
        <sz val="12"/>
        <color theme="1"/>
        <rFont val="Times New Roman"/>
        <family val="1"/>
        <charset val="186"/>
      </rPr>
      <t xml:space="preserve">    </t>
    </r>
    <r>
      <rPr>
        <b/>
        <i/>
        <u/>
        <sz val="12"/>
        <color rgb="FF000000"/>
        <rFont val="Times New Roman"/>
        <family val="1"/>
        <charset val="186"/>
      </rPr>
      <t>29.01.01.03 Išlaikyti, remontuoti, atnaujinti gyvenamąsias patalpas</t>
    </r>
  </si>
  <si>
    <r>
      <rPr>
        <sz val="12"/>
        <color theme="1"/>
        <rFont val="Times New Roman"/>
        <family val="1"/>
        <charset val="186"/>
      </rPr>
      <t xml:space="preserve">    
    </t>
    </r>
    <r>
      <rPr>
        <sz val="12"/>
        <color rgb="FF000000"/>
        <rFont val="Times New Roman"/>
        <family val="1"/>
        <charset val="186"/>
      </rPr>
      <t>Šia priemone siekiama užtikrinti savivaldybės, kaip savininkės, įsipareigojimų vykdymą, atlikti gyvenamųjų patalpų remontą, dalyvauti renovuojant pastatus, prižiūrėti ir išlaikyti savivaldybės laisvas gyvenamąsias patalpas.</t>
    </r>
  </si>
  <si>
    <r>
      <rPr>
        <sz val="12"/>
        <color theme="1"/>
        <rFont val="Times New Roman"/>
        <family val="1"/>
        <charset val="186"/>
      </rPr>
      <t xml:space="preserve">    </t>
    </r>
    <r>
      <rPr>
        <b/>
        <i/>
        <u/>
        <sz val="12"/>
        <color rgb="FF000000"/>
        <rFont val="Times New Roman"/>
        <family val="1"/>
        <charset val="186"/>
      </rPr>
      <t>29.01.01.04 Vykdyti Socialinio būsto plėtros Alytaus mieste projektą</t>
    </r>
  </si>
  <si>
    <r>
      <rPr>
        <sz val="12"/>
        <color theme="1"/>
        <rFont val="Times New Roman"/>
        <family val="1"/>
        <charset val="186"/>
      </rPr>
      <t xml:space="preserve">    
    </t>
    </r>
    <r>
      <rPr>
        <sz val="12"/>
        <color rgb="FF000000"/>
        <rFont val="Times New Roman"/>
        <family val="1"/>
        <charset val="186"/>
      </rPr>
      <t>Vykdyti socialinio būsto plėtrą įsigyjant naujus būstus, siekiant aprūpinti socialiniais būstais mažas pajamas gaunančias šeimas (asmenis), kurie įrašyti į savivaldybės socialinio būsto nuomos sąrašus.</t>
    </r>
  </si>
  <si>
    <r>
      <rPr>
        <sz val="12"/>
        <color theme="1"/>
        <rFont val="Times New Roman"/>
        <family val="1"/>
        <charset val="186"/>
      </rPr>
      <t xml:space="preserve">    </t>
    </r>
    <r>
      <rPr>
        <b/>
        <i/>
        <u/>
        <sz val="12"/>
        <color rgb="FF000000"/>
        <rFont val="Times New Roman"/>
        <family val="1"/>
        <charset val="186"/>
      </rPr>
      <t>29.01.01.05 Vykdyti garantijas nuomininkams, iškeldintiems iš savininkams grąžintų namų</t>
    </r>
  </si>
  <si>
    <r>
      <rPr>
        <sz val="12"/>
        <color theme="1"/>
        <rFont val="Times New Roman"/>
        <family val="1"/>
        <charset val="186"/>
      </rPr>
      <t xml:space="preserve">    </t>
    </r>
    <r>
      <rPr>
        <sz val="12"/>
        <color rgb="FF000000"/>
        <rFont val="Times New Roman"/>
        <family val="1"/>
        <charset val="186"/>
      </rPr>
      <t>Padengti būsto nuomos išlaidas nuomininkams, iškeldintiems iš savininkams grąžintinų  namų.</t>
    </r>
  </si>
  <si>
    <r>
      <rPr>
        <sz val="12"/>
        <color theme="1"/>
        <rFont val="Times New Roman"/>
        <family val="1"/>
        <charset val="186"/>
      </rPr>
      <t xml:space="preserve">    </t>
    </r>
    <r>
      <rPr>
        <b/>
        <i/>
        <u/>
        <sz val="12"/>
        <color rgb="FF000000"/>
        <rFont val="Times New Roman"/>
        <family val="1"/>
        <charset val="186"/>
      </rPr>
      <t>29.01.01.06 Plėtoti socialinį būstą</t>
    </r>
  </si>
  <si>
    <r>
      <rPr>
        <sz val="12"/>
        <color theme="1"/>
        <rFont val="Times New Roman"/>
        <family val="1"/>
        <charset val="186"/>
      </rPr>
      <t xml:space="preserve">    
    </t>
    </r>
    <r>
      <rPr>
        <sz val="12"/>
        <color rgb="FF000000"/>
        <rFont val="Times New Roman"/>
        <family val="1"/>
        <charset val="186"/>
      </rPr>
      <t>Sumažinti asmenų ir šeimų, turinčių savivaldybės socialinio būsto nuomos teisę, socialinę atskirtį ir skurdą – per maksimaliai trumpą laikotarpį aprūpinti socialiniu būstu kuo daugiau tokių asmenų ir šeimų.</t>
    </r>
  </si>
  <si>
    <r>
      <rPr>
        <sz val="12"/>
        <color theme="1"/>
        <rFont val="Times New Roman"/>
        <family val="1"/>
        <charset val="186"/>
      </rPr>
      <t xml:space="preserve">    </t>
    </r>
    <r>
      <rPr>
        <sz val="12"/>
        <color rgb="FF000000"/>
        <rFont val="Times New Roman"/>
        <family val="1"/>
        <charset val="186"/>
      </rPr>
      <t>Siekiant šio tikslo bus plečiami, modernizuojami ir atnaujinami miesto viešųjų erdvių infrastruktūros objektai, švietimo, kultūros, sporto, sveikatos, socialinės infrastruktūros ir komunaliniai objektai.</t>
    </r>
  </si>
  <si>
    <r>
      <rPr>
        <sz val="12"/>
        <color theme="1"/>
        <rFont val="Times New Roman"/>
        <family val="1"/>
        <charset val="186"/>
      </rPr>
      <t xml:space="preserve">    </t>
    </r>
    <r>
      <rPr>
        <b/>
        <sz val="12"/>
        <color rgb="FF000000"/>
        <rFont val="Times New Roman"/>
        <family val="1"/>
        <charset val="186"/>
      </rPr>
      <t>29.02.01 Uždavinys. Susisiekimo infrastruktūros modernizavimas ir plėtra</t>
    </r>
  </si>
  <si>
    <r>
      <rPr>
        <sz val="12"/>
        <color theme="1"/>
        <rFont val="Times New Roman"/>
        <family val="1"/>
        <charset val="186"/>
      </rPr>
      <t xml:space="preserve">    </t>
    </r>
    <r>
      <rPr>
        <sz val="12"/>
        <color rgb="FF000000"/>
        <rFont val="Times New Roman"/>
        <family val="1"/>
        <charset val="186"/>
      </rPr>
      <t>Įgyvendinant šį uždavinį vykdoma savarankiškoji savivaldybės funkcija – savivaldybės vietinės reikšmės kelių ir gatvių priežiūra, taisymas, tiesimas ir saugaus eismo organizavimas. Finansavimas planuojamas iš savivaldybės biudžeto ir Kelių priežiūros ir plėtros programos.</t>
    </r>
  </si>
  <si>
    <r>
      <rPr>
        <sz val="12"/>
        <color theme="1"/>
        <rFont val="Times New Roman"/>
        <family val="1"/>
        <charset val="186"/>
      </rPr>
      <t xml:space="preserve">    </t>
    </r>
    <r>
      <rPr>
        <b/>
        <i/>
        <u/>
        <sz val="12"/>
        <color rgb="FF000000"/>
        <rFont val="Times New Roman"/>
        <family val="1"/>
        <charset val="186"/>
      </rPr>
      <t>29.02.01.01 Plėsti ir modernizuoti vietinės reikšmės kelius (gatves)</t>
    </r>
  </si>
  <si>
    <r>
      <rPr>
        <sz val="12"/>
        <color theme="1"/>
        <rFont val="Times New Roman"/>
        <family val="1"/>
        <charset val="186"/>
      </rPr>
      <t xml:space="preserve">    </t>
    </r>
    <r>
      <rPr>
        <b/>
        <i/>
        <u/>
        <sz val="12"/>
        <color rgb="FF000000"/>
        <rFont val="Times New Roman"/>
        <family val="1"/>
        <charset val="186"/>
      </rPr>
      <t>29.02.01.02 Asfaltuoti žvyruotas gatves (pagal parengtus žvyruotų gatvių asfaltavimo prioritetus)</t>
    </r>
  </si>
  <si>
    <r>
      <rPr>
        <sz val="12"/>
        <color theme="1"/>
        <rFont val="Times New Roman"/>
        <family val="1"/>
        <charset val="186"/>
      </rPr>
      <t xml:space="preserve">    
    </t>
    </r>
    <r>
      <rPr>
        <sz val="12"/>
        <color rgb="FF000000"/>
        <rFont val="Times New Roman"/>
        <family val="1"/>
        <charset val="186"/>
      </rPr>
      <t>Bus tęsiami žvyruotų gatvių asfaltavimo darbai pagal parengtą žvyruotą gatvių studiją. Bus baigiami 2019 m. pradėti Ežerėlio ir Kalnėnų g. rekonstravimo darbai. Užbaigus rengti techninius projektus, planuojama išasfaltuoti Šlaito, Mėtų gatves, planuojama  parengti Kreivosios, Genių, Vėtrungės, Ryto, Saulėnų, Rugių, Ateities, Šilelio ir Zaidų g. asfaltavimo techninius projektus.</t>
    </r>
  </si>
  <si>
    <r>
      <rPr>
        <sz val="12"/>
        <color theme="1"/>
        <rFont val="Times New Roman"/>
        <family val="1"/>
        <charset val="186"/>
      </rPr>
      <t xml:space="preserve">    </t>
    </r>
    <r>
      <rPr>
        <b/>
        <i/>
        <u/>
        <sz val="12"/>
        <color rgb="FF000000"/>
        <rFont val="Times New Roman"/>
        <family val="1"/>
        <charset val="186"/>
      </rPr>
      <t>29.02.01.03 Atnaujinti, rekonstruoti, įrengti įvažiavimo kelius, šaligatvius, aikšteles</t>
    </r>
  </si>
  <si>
    <r>
      <rPr>
        <sz val="12"/>
        <color theme="1"/>
        <rFont val="Times New Roman"/>
        <family val="1"/>
        <charset val="186"/>
      </rPr>
      <t xml:space="preserve">    </t>
    </r>
    <r>
      <rPr>
        <b/>
        <i/>
        <u/>
        <sz val="12"/>
        <color rgb="FF000000"/>
        <rFont val="Times New Roman"/>
        <family val="1"/>
        <charset val="186"/>
      </rPr>
      <t>29.02.01.04 Plėsti ir modernizuoti infrastruktūros objektus, kuriuos iš dalies finansuoja fiziniai ar juridiniai asmenys</t>
    </r>
  </si>
  <si>
    <r>
      <rPr>
        <sz val="12"/>
        <color theme="1"/>
        <rFont val="Times New Roman"/>
        <family val="1"/>
        <charset val="186"/>
      </rPr>
      <t xml:space="preserve">    
    </t>
    </r>
    <r>
      <rPr>
        <sz val="12"/>
        <color rgb="FF000000"/>
        <rFont val="Times New Roman"/>
        <family val="1"/>
        <charset val="186"/>
      </rPr>
      <t>-</t>
    </r>
  </si>
  <si>
    <r>
      <rPr>
        <sz val="12"/>
        <color theme="1"/>
        <rFont val="Times New Roman"/>
        <family val="1"/>
        <charset val="186"/>
      </rPr>
      <t xml:space="preserve">    </t>
    </r>
    <r>
      <rPr>
        <b/>
        <sz val="12"/>
        <color rgb="FF000000"/>
        <rFont val="Times New Roman"/>
        <family val="1"/>
        <charset val="186"/>
      </rPr>
      <t>29.02.02 Uždavinys. Švietimo infrastruktūros modernizavimas ir plėtra</t>
    </r>
  </si>
  <si>
    <r>
      <rPr>
        <sz val="12"/>
        <color theme="1"/>
        <rFont val="Times New Roman"/>
        <family val="1"/>
        <charset val="186"/>
      </rPr>
      <t xml:space="preserve">    </t>
    </r>
    <r>
      <rPr>
        <sz val="12"/>
        <color rgb="FF000000"/>
        <rFont val="Times New Roman"/>
        <family val="1"/>
        <charset val="186"/>
      </rPr>
      <t>Įgyvendinant šį uždavinį vykdoma savarankiškoji savivaldybės funkcija – savivaldybės biudžetinių įstaigų (švietimo) steigimas ir išlaikymas</t>
    </r>
  </si>
  <si>
    <r>
      <rPr>
        <sz val="12"/>
        <color theme="1"/>
        <rFont val="Times New Roman"/>
        <family val="1"/>
        <charset val="186"/>
      </rPr>
      <t xml:space="preserve">    </t>
    </r>
    <r>
      <rPr>
        <b/>
        <i/>
        <u/>
        <sz val="12"/>
        <color rgb="FF000000"/>
        <rFont val="Times New Roman"/>
        <family val="1"/>
        <charset val="186"/>
      </rPr>
      <t>29.02.02.01 Modernizuoti ir prižiūrėti švietimo įstaigų ugdymo aplinką</t>
    </r>
  </si>
  <si>
    <r>
      <rPr>
        <sz val="12"/>
        <color theme="1"/>
        <rFont val="Times New Roman"/>
        <family val="1"/>
        <charset val="186"/>
      </rPr>
      <t xml:space="preserve">    </t>
    </r>
    <r>
      <rPr>
        <b/>
        <i/>
        <u/>
        <sz val="12"/>
        <color rgb="FF000000"/>
        <rFont val="Times New Roman"/>
        <family val="1"/>
        <charset val="186"/>
      </rPr>
      <t>29.02.02.03 Rekonstruoti Dainavos pagrindinės mokyklos Vilties g. 12, Alytuje, stadiono teritoriją su lauko aikštynais ir prieigomis</t>
    </r>
  </si>
  <si>
    <r>
      <rPr>
        <sz val="12"/>
        <color theme="1"/>
        <rFont val="Times New Roman"/>
        <family val="1"/>
        <charset val="186"/>
      </rPr>
      <t xml:space="preserve">    
    </t>
    </r>
    <r>
      <rPr>
        <sz val="12"/>
        <color rgb="FF000000"/>
        <rFont val="Times New Roman"/>
        <family val="1"/>
        <charset val="186"/>
      </rPr>
      <t>Planuojama užbaigti 2016 m. pradėtus Dainavos pagrindinės mokyklos stadiono teritorijos su lauko aikštynais ir prieigomis sutvarkymo I etapo darbus.</t>
    </r>
  </si>
  <si>
    <r>
      <rPr>
        <sz val="12"/>
        <color theme="1"/>
        <rFont val="Times New Roman"/>
        <family val="1"/>
        <charset val="186"/>
      </rPr>
      <t xml:space="preserve">    </t>
    </r>
    <r>
      <rPr>
        <b/>
        <i/>
        <u/>
        <sz val="12"/>
        <color rgb="FF000000"/>
        <rFont val="Times New Roman"/>
        <family val="1"/>
        <charset val="186"/>
      </rPr>
      <t>29.02.02.04 Sukurti modernias ir saugias Alytaus Dzūkijos pagrindinės mokyklos erdves</t>
    </r>
  </si>
  <si>
    <r>
      <rPr>
        <sz val="12"/>
        <color theme="1"/>
        <rFont val="Times New Roman"/>
        <family val="1"/>
        <charset val="186"/>
      </rPr>
      <t xml:space="preserve">    
    </t>
    </r>
    <r>
      <rPr>
        <sz val="12"/>
        <color rgb="FF000000"/>
        <rFont val="Times New Roman"/>
        <family val="1"/>
        <charset val="186"/>
      </rPr>
      <t>Planuojama atlikti Dzūkijos pagrindinės mokyklos vidaus erdvių tvarkymo II-o etapo darbus. Projektas pradėtas 2018 m., I etapas užbaigtas 2019 m.</t>
    </r>
  </si>
  <si>
    <r>
      <rPr>
        <sz val="12"/>
        <color theme="1"/>
        <rFont val="Times New Roman"/>
        <family val="1"/>
        <charset val="186"/>
      </rPr>
      <t xml:space="preserve">    </t>
    </r>
    <r>
      <rPr>
        <b/>
        <sz val="12"/>
        <color rgb="FF000000"/>
        <rFont val="Times New Roman"/>
        <family val="1"/>
        <charset val="186"/>
      </rPr>
      <t>29.02.03 Uždavinys. Kultūros ir sporto infrastruktūros modernizavimas ir plėtra</t>
    </r>
  </si>
  <si>
    <r>
      <rPr>
        <sz val="12"/>
        <color theme="1"/>
        <rFont val="Times New Roman"/>
        <family val="1"/>
        <charset val="186"/>
      </rPr>
      <t xml:space="preserve">    </t>
    </r>
    <r>
      <rPr>
        <sz val="12"/>
        <color rgb="FF000000"/>
        <rFont val="Times New Roman"/>
        <family val="1"/>
        <charset val="186"/>
      </rPr>
      <t>Įgyvendinant šį uždavinį vykdomos savarankiškosios savivaldybės funkcijos – savivaldybės biudžetinių įstaigų (kūno  kultūros ir sporto) steigimas ir išlaikymas</t>
    </r>
  </si>
  <si>
    <r>
      <rPr>
        <sz val="12"/>
        <color theme="1"/>
        <rFont val="Times New Roman"/>
        <family val="1"/>
        <charset val="186"/>
      </rPr>
      <t xml:space="preserve">    </t>
    </r>
    <r>
      <rPr>
        <b/>
        <i/>
        <u/>
        <sz val="12"/>
        <color rgb="FF000000"/>
        <rFont val="Times New Roman"/>
        <family val="1"/>
        <charset val="186"/>
      </rPr>
      <t>29.02.03.01 Rekonstruoti  VšĮ Alytaus kultūros ir komunikacijos centro pastato Alytuje, Pramonės g. 1B, stogą ir patalpas</t>
    </r>
  </si>
  <si>
    <r>
      <rPr>
        <sz val="12"/>
        <color theme="1"/>
        <rFont val="Times New Roman"/>
        <family val="1"/>
        <charset val="186"/>
      </rPr>
      <t xml:space="preserve">    
    </t>
    </r>
    <r>
      <rPr>
        <sz val="12"/>
        <color rgb="FF000000"/>
        <rFont val="Times New Roman"/>
        <family val="1"/>
        <charset val="186"/>
      </rPr>
      <t>Bus baigiami 2019 m. pradėti Alytaus kultūros centro fasado apšiltinimo darbai ir tvarkomos vidaus patalpos.</t>
    </r>
  </si>
  <si>
    <r>
      <rPr>
        <sz val="12"/>
        <color theme="1"/>
        <rFont val="Times New Roman"/>
        <family val="1"/>
        <charset val="186"/>
      </rPr>
      <t xml:space="preserve">    </t>
    </r>
    <r>
      <rPr>
        <b/>
        <i/>
        <u/>
        <sz val="12"/>
        <color rgb="FF000000"/>
        <rFont val="Times New Roman"/>
        <family val="1"/>
        <charset val="186"/>
      </rPr>
      <t>29.02.03.03 Rekonstruoti buvusios Alytaus sinagogos ir rabino namo pastatus, sutvarkyti aplinkinę teritoriją</t>
    </r>
  </si>
  <si>
    <r>
      <rPr>
        <sz val="12"/>
        <color theme="1"/>
        <rFont val="Times New Roman"/>
        <family val="1"/>
        <charset val="186"/>
      </rPr>
      <t xml:space="preserve">    
    </t>
    </r>
    <r>
      <rPr>
        <sz val="12"/>
        <color rgb="FF000000"/>
        <rFont val="Times New Roman"/>
        <family val="1"/>
        <charset val="186"/>
      </rPr>
      <t>Bus baigiama remontuoti Sinagogos ir rabino namo vidaus patalpas, jas pritaikyti kultūrinei paskirčiai ir sutvarkyti aplinką. Pastate bus įrengta universali parodų salė, ekspozicijų patalpa, vestibiulis, laiptinė.</t>
    </r>
  </si>
  <si>
    <r>
      <rPr>
        <sz val="12"/>
        <color theme="1"/>
        <rFont val="Times New Roman"/>
        <family val="1"/>
        <charset val="186"/>
      </rPr>
      <t xml:space="preserve">    </t>
    </r>
    <r>
      <rPr>
        <b/>
        <i/>
        <u/>
        <sz val="12"/>
        <color rgb="FF000000"/>
        <rFont val="Times New Roman"/>
        <family val="1"/>
        <charset val="186"/>
      </rPr>
      <t>29.02.03.04 Diegti energetinio efektyvumo priemones viešuosiuose pastatuose (Alytaus miesto teatre)</t>
    </r>
  </si>
  <si>
    <r>
      <rPr>
        <sz val="12"/>
        <color theme="1"/>
        <rFont val="Times New Roman"/>
        <family val="1"/>
        <charset val="186"/>
      </rPr>
      <t xml:space="preserve">    
    </t>
    </r>
    <r>
      <rPr>
        <sz val="12"/>
        <color rgb="FF000000"/>
        <rFont val="Times New Roman"/>
        <family val="1"/>
        <charset val="186"/>
      </rPr>
      <t>Pagal 2019 m. parengtą techninį projektą, planuojama pradėti teatro pastato apšiltinimo darbus.</t>
    </r>
  </si>
  <si>
    <r>
      <rPr>
        <sz val="12"/>
        <color theme="1"/>
        <rFont val="Times New Roman"/>
        <family val="1"/>
        <charset val="186"/>
      </rPr>
      <t xml:space="preserve">    </t>
    </r>
    <r>
      <rPr>
        <b/>
        <i/>
        <u/>
        <sz val="12"/>
        <color rgb="FF000000"/>
        <rFont val="Times New Roman"/>
        <family val="1"/>
        <charset val="186"/>
      </rPr>
      <t>29.02.03.05 Sutvarkyti viešąsias erdves ir pritaikyti  jas poilsiui ir sportui</t>
    </r>
  </si>
  <si>
    <r>
      <rPr>
        <sz val="12"/>
        <color theme="1"/>
        <rFont val="Times New Roman"/>
        <family val="1"/>
        <charset val="186"/>
      </rPr>
      <t xml:space="preserve">    </t>
    </r>
    <r>
      <rPr>
        <b/>
        <sz val="12"/>
        <color rgb="FF000000"/>
        <rFont val="Times New Roman"/>
        <family val="1"/>
        <charset val="186"/>
      </rPr>
      <t>29.02.05 Uždavinys. Komunalinės ir poilsio infrastruktūros modernizavimas ir plėtra</t>
    </r>
  </si>
  <si>
    <r>
      <rPr>
        <sz val="12"/>
        <color theme="1"/>
        <rFont val="Times New Roman"/>
        <family val="1"/>
        <charset val="186"/>
      </rPr>
      <t xml:space="preserve">    </t>
    </r>
    <r>
      <rPr>
        <b/>
        <i/>
        <u/>
        <sz val="12"/>
        <color rgb="FF000000"/>
        <rFont val="Times New Roman"/>
        <family val="1"/>
        <charset val="186"/>
      </rPr>
      <t>29.02.05.05 Atnaujinti ir įrengti smulkius komunalinės infrastruktūros objektus, administruoti statybą pagal  reglamentuojančius teisės aktus</t>
    </r>
  </si>
  <si>
    <r>
      <rPr>
        <sz val="12"/>
        <color theme="1"/>
        <rFont val="Times New Roman"/>
        <family val="1"/>
        <charset val="186"/>
      </rPr>
      <t xml:space="preserve">    </t>
    </r>
    <r>
      <rPr>
        <b/>
        <i/>
        <u/>
        <sz val="12"/>
        <color rgb="FF000000"/>
        <rFont val="Times New Roman"/>
        <family val="1"/>
        <charset val="186"/>
      </rPr>
      <t>29.02.05.11 Įgyvendinti bendruomenės iniciatyvą, skirtą gyvenamąjai aplinkai gerinti</t>
    </r>
  </si>
  <si>
    <r>
      <rPr>
        <sz val="12"/>
        <color theme="1"/>
        <rFont val="Times New Roman"/>
        <family val="1"/>
        <charset val="186"/>
      </rPr>
      <t xml:space="preserve">    
    </t>
    </r>
    <r>
      <rPr>
        <sz val="12"/>
        <color rgb="FF000000"/>
        <rFont val="Times New Roman"/>
        <family val="1"/>
        <charset val="186"/>
      </rPr>
      <t>Planuojama įgyvendinti bendruomenės pasiūlytus ir pripažintus nugalėjusiais projektus.</t>
    </r>
  </si>
  <si>
    <r>
      <rPr>
        <sz val="12"/>
        <color theme="1"/>
        <rFont val="Times New Roman"/>
        <family val="1"/>
        <charset val="186"/>
      </rPr>
      <t xml:space="preserve">    </t>
    </r>
    <r>
      <rPr>
        <b/>
        <sz val="12"/>
        <color rgb="FF000000"/>
        <rFont val="Times New Roman"/>
        <family val="1"/>
        <charset val="186"/>
      </rPr>
      <t>29.02.06 Uždavinys. Savivaldybės administracijos pastatų infrastruktūros modernizavimas ir plėtra</t>
    </r>
  </si>
  <si>
    <r>
      <rPr>
        <sz val="12"/>
        <color theme="1"/>
        <rFont val="Times New Roman"/>
        <family val="1"/>
        <charset val="186"/>
      </rPr>
      <t xml:space="preserve">    </t>
    </r>
    <r>
      <rPr>
        <sz val="12"/>
        <color rgb="FF000000"/>
        <rFont val="Times New Roman"/>
        <family val="1"/>
        <charset val="186"/>
      </rPr>
      <t>Savivaldybės administracijos pastatų remontas.</t>
    </r>
  </si>
  <si>
    <r>
      <rPr>
        <sz val="12"/>
        <color theme="1"/>
        <rFont val="Times New Roman"/>
        <family val="1"/>
        <charset val="186"/>
      </rPr>
      <t xml:space="preserve">    </t>
    </r>
    <r>
      <rPr>
        <b/>
        <i/>
        <u/>
        <sz val="12"/>
        <color rgb="FF000000"/>
        <rFont val="Times New Roman"/>
        <family val="1"/>
        <charset val="186"/>
      </rPr>
      <t>29.02.06.01 Remontuoti ir modernizuoti savivaldybės administracijos pastatus</t>
    </r>
  </si>
  <si>
    <r>
      <rPr>
        <sz val="12"/>
        <color theme="1"/>
        <rFont val="Times New Roman"/>
        <family val="1"/>
        <charset val="186"/>
      </rPr>
      <t xml:space="preserve">    
    </t>
    </r>
    <r>
      <rPr>
        <sz val="12"/>
        <color rgb="FF000000"/>
        <rFont val="Times New Roman"/>
        <family val="1"/>
        <charset val="186"/>
      </rPr>
      <t>Planuojama parengti savivaldybės administracijos pastato rekonstravimo techninį projektą, atlikti administracinio pastato būtinąjį remontą pagal kasmetinį statinio apžiūros aktą, remontuoti kabinetus, garažus.</t>
    </r>
  </si>
  <si>
    <t xml:space="preserve"> Šiam uždaviniui įgyvendinti numatytos priemonės.</t>
  </si>
  <si>
    <r>
      <rPr>
        <sz val="12"/>
        <color theme="1"/>
        <rFont val="Times New Roman"/>
        <family val="1"/>
        <charset val="186"/>
      </rPr>
      <t xml:space="preserve">   </t>
    </r>
    <r>
      <rPr>
        <sz val="12"/>
        <color rgb="FF000000"/>
        <rFont val="Times New Roman"/>
        <family val="1"/>
        <charset val="186"/>
      </rPr>
      <t>Planuojama sutvarkyti įvažiavimo kelią į lopšelius-darželius "Linelis" ir "Du gaideliai", atnaujinti šaligatvius pagal prioritetinį sąrašą.</t>
    </r>
  </si>
  <si>
    <r>
      <rPr>
        <sz val="12"/>
        <color theme="1"/>
        <rFont val="Times New Roman"/>
        <family val="1"/>
        <charset val="186"/>
      </rPr>
      <t xml:space="preserve">    </t>
    </r>
    <r>
      <rPr>
        <sz val="12"/>
        <color rgb="FF000000"/>
        <rFont val="Times New Roman"/>
        <family val="1"/>
        <charset val="186"/>
      </rPr>
      <t>Pagal poreikį planuojama vykdyti bendrojo naudojimo įvažiavimo kelių, automobilių stovėjimo aikštelių, gatvių ir kitų infrastruktūros objektų įrengimo ir tvarkymo darbus, kuriuos iš dalies finansuos fiziniai ar juridiniai asmenys.</t>
    </r>
  </si>
  <si>
    <t>Statybos skyrius, Turto valdymo ir verslo skyrius</t>
  </si>
  <si>
    <t>Šia programa įgyvendinamas savivaldybės strateginis tikslas</t>
  </si>
  <si>
    <t xml:space="preserve"> PROGRAMOS APRAŠYMAS </t>
  </si>
  <si>
    <r>
      <rPr>
        <sz val="12"/>
        <color theme="1"/>
        <rFont val="Times New Roman"/>
        <family val="1"/>
        <charset val="186"/>
      </rPr>
      <t xml:space="preserve">    
    </t>
    </r>
    <r>
      <rPr>
        <sz val="12"/>
        <color rgb="FF000000"/>
        <rFont val="Times New Roman"/>
        <family val="1"/>
        <charset val="186"/>
      </rPr>
      <t>Planuojama atlikti smulkius einamojo remonto (avarinių gedimų šalinimo) darbus švietimo įstaigose; parengti naujos mokyklos projektą.</t>
    </r>
  </si>
  <si>
    <r>
      <rPr>
        <sz val="12"/>
        <color theme="1"/>
        <rFont val="Times New Roman"/>
        <family val="1"/>
        <charset val="186"/>
      </rPr>
      <t xml:space="preserve">    
    </t>
    </r>
    <r>
      <rPr>
        <sz val="12"/>
        <color rgb="FF000000"/>
        <rFont val="Times New Roman"/>
        <family val="1"/>
        <charset val="186"/>
      </rPr>
      <t>Planuojama tvarkyti miesto viešąsias erdves - įrengti labirintą ir teniso aikštelę Jaunimo parke ir vaikų žaidimo aikštelę Miesto sode.</t>
    </r>
  </si>
  <si>
    <r>
      <rPr>
        <sz val="12"/>
        <color theme="1"/>
        <rFont val="Times New Roman"/>
        <family val="1"/>
        <charset val="186"/>
      </rPr>
      <t xml:space="preserve">    </t>
    </r>
    <r>
      <rPr>
        <sz val="12"/>
        <color rgb="FF000000"/>
        <rFont val="Times New Roman"/>
        <family val="1"/>
        <charset val="186"/>
      </rPr>
      <t>Įgyvendinant šį uždavinį bus vykdomos savarankiškos savivaldybės funkcijos – aplinkos kokybės gerinimas ir apsauga, ritualinių  paslaugų teikimo užtikrinimas.</t>
    </r>
  </si>
  <si>
    <r>
      <rPr>
        <sz val="12"/>
        <color theme="1"/>
        <rFont val="Times New Roman"/>
        <family val="1"/>
        <charset val="186"/>
      </rPr>
      <t xml:space="preserve">    
    </t>
    </r>
    <r>
      <rPr>
        <sz val="12"/>
        <color rgb="FF000000"/>
        <rFont val="Times New Roman"/>
        <family val="1"/>
        <charset val="186"/>
      </rPr>
      <t>Lėšos planuojamos sumokėti už vykdomų projektų statybą leidžiančių dokumentų ir statybos užbaigimo dokumentų rinkliavas.</t>
    </r>
  </si>
  <si>
    <r>
      <t xml:space="preserve">Susiję Lietuvos Respublikos ir savivaldybės teisės aktai: 
</t>
    </r>
    <r>
      <rPr>
        <sz val="12"/>
        <color rgb="FF000000"/>
        <rFont val="Times New Roman"/>
        <family val="1"/>
        <charset val="186"/>
      </rPr>
      <t>Vietos savivaldos įstatymas, Viešojo administravimo įstatymas, Kelių įstatymas, Statybos įstatymas, Viešųjų pirkimų įstatymas, Paramos būstui įsigyti ar išsinuomoti įstatymas, Valstybės ir savivaldybių turto valdymo, naudojimo ir disponavimo juo įstatymas, Turto ir verslo vertinimo pagrindų įstatymas.</t>
    </r>
  </si>
  <si>
    <t>Bus tęsiami Naujosios gatvės nuo geležinkelio viaduko iki administracinės miesto ribos rekonstravimo darbai. 2020 m. planuojama užbaigti žiedinės sankryžos įrengimo darbus. 2019 m. parengtas susisiekimo komunikacijų Ulonų, Pulko ir Santaikos g. rekonstravimo ir kapitalinio remonto projektas. Projektas padalintas į penkis etapus. 2020 m. planuojama pradėti I etapo - žiedinių sankryžų Pulko, Rūtų ir Gardino g. sankirtoje ir Pulko, Ulonų ir Santaikos g. sankirtoje įrengimo darbus. 2019 m. pradėti Naujosios g. senosios dalies kapitalinio remonto darbai atkarpose nuo Tvirtovės ir Rūtų g. sankryžos iki Statybininkų g. ir nuo Vilties ir Jazminų g. sankryžos iki Žuvinto ir Raudonkalnio g. sankryžos. 2020 m. planuojama, kad šie etapai bus užbaigti. Planuojama užbaigti rengti Tvirtovės g. rekonstravimo, Jaunimo parko pėsčiųjų tilto kapitalinio remonto,  parengti Putinų g. nuo Pramonės g. iki Naujosios g. , Merkinės g. atkarpos nuo Jiezno g. iki Aušrinės g. atnaujinimo techninius projektus.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</si>
</sst>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0427]#,##0.00;\-#,##0.00;&quot;&quot;"/>
    <numFmt numFmtId="165" formatCode="[$-10427]#,##0.0;\-#,##0.0"/>
  </numFmts>
  <fonts count="17" x14ac:knownFonts="1">
    <font>
      <sz val="11"/>
      <color rgb="FF000000"/>
      <name val="Calibri"/>
      <family val="2"/>
    </font>
    <font>
      <sz val="10"/>
      <color rgb="FF000000"/>
      <name val="Times New Roman"/>
      <family val="1"/>
      <charset val="186"/>
    </font>
    <font>
      <sz val="11"/>
      <color rgb="FF000000"/>
      <name val="Calibri"/>
      <family val="2"/>
      <scheme val="minor"/>
    </font>
    <font>
      <b/>
      <sz val="10"/>
      <color rgb="FF000000"/>
      <name val="Times New Roman"/>
      <family val="1"/>
      <charset val="186"/>
    </font>
    <font>
      <sz val="10"/>
      <name val="Times New Roman"/>
      <family val="1"/>
      <charset val="186"/>
    </font>
    <font>
      <b/>
      <sz val="10"/>
      <name val="Times New Roman"/>
      <family val="1"/>
      <charset val="186"/>
    </font>
    <font>
      <b/>
      <sz val="12"/>
      <color rgb="FF000000"/>
      <name val="Times New Roman"/>
      <family val="1"/>
      <charset val="186"/>
    </font>
    <font>
      <sz val="11"/>
      <name val="Calibri"/>
      <family val="2"/>
      <charset val="186"/>
    </font>
    <font>
      <i/>
      <sz val="12"/>
      <color rgb="FF000000"/>
      <name val="Times New Roman"/>
      <family val="1"/>
      <charset val="186"/>
    </font>
    <font>
      <sz val="12"/>
      <color rgb="FF000000"/>
      <name val="Times New Roman"/>
      <family val="1"/>
      <charset val="186"/>
    </font>
    <font>
      <b/>
      <u/>
      <sz val="12"/>
      <color rgb="FF000000"/>
      <name val="Times New Roman"/>
      <family val="1"/>
      <charset val="186"/>
    </font>
    <font>
      <b/>
      <i/>
      <u/>
      <sz val="12"/>
      <color rgb="FF000000"/>
      <name val="Times New Roman"/>
      <family val="1"/>
      <charset val="186"/>
    </font>
    <font>
      <sz val="11"/>
      <color rgb="FF000000"/>
      <name val="Calibri"/>
      <family val="2"/>
    </font>
    <font>
      <sz val="10"/>
      <name val="Arial"/>
      <family val="2"/>
      <charset val="186"/>
    </font>
    <font>
      <sz val="12"/>
      <name val="Times New Roman"/>
      <family val="1"/>
      <charset val="186"/>
    </font>
    <font>
      <sz val="12"/>
      <color theme="1"/>
      <name val="Times New Roman"/>
      <family val="1"/>
      <charset val="186"/>
    </font>
    <font>
      <b/>
      <sz val="12"/>
      <color theme="1"/>
      <name val="Times New Roman"/>
      <family val="1"/>
      <charset val="186"/>
    </font>
  </fonts>
  <fills count="7">
    <fill>
      <patternFill patternType="none"/>
    </fill>
    <fill>
      <patternFill patternType="gray125"/>
    </fill>
    <fill>
      <patternFill patternType="none">
        <fgColor rgb="FF000000"/>
        <bgColor rgb="FF000000"/>
      </patternFill>
    </fill>
    <fill>
      <patternFill patternType="solid">
        <fgColor rgb="FFF8EC44"/>
        <bgColor rgb="FFF8EC44"/>
      </patternFill>
    </fill>
    <fill>
      <patternFill patternType="solid">
        <fgColor rgb="FFCFC7F5"/>
        <bgColor rgb="FFCFC7F5"/>
      </patternFill>
    </fill>
    <fill>
      <patternFill patternType="solid">
        <fgColor rgb="FFCEF7DB"/>
        <bgColor rgb="FFCEF7DB"/>
      </patternFill>
    </fill>
    <fill>
      <patternFill patternType="solid">
        <fgColor theme="0" tint="-4.9989318521683403E-2"/>
        <bgColor indexed="64"/>
      </patternFill>
    </fill>
  </fills>
  <borders count="51">
    <border>
      <left/>
      <right/>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indexed="64"/>
      </left>
      <right style="thin">
        <color rgb="FF000000"/>
      </right>
      <top style="medium">
        <color rgb="FF000000"/>
      </top>
      <bottom style="thin">
        <color rgb="FF000000"/>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
      <left style="thin">
        <color rgb="FF000000"/>
      </left>
      <right/>
      <top style="medium">
        <color rgb="FF000000"/>
      </top>
      <bottom style="medium">
        <color indexed="64"/>
      </bottom>
      <diagonal/>
    </border>
    <border>
      <left/>
      <right style="thin">
        <color rgb="FF000000"/>
      </right>
      <top style="medium">
        <color rgb="FF000000"/>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4">
    <xf numFmtId="0" fontId="0" fillId="0" borderId="0" applyBorder="0"/>
    <xf numFmtId="0" fontId="2" fillId="2" borderId="0"/>
    <xf numFmtId="0" fontId="12" fillId="2" borderId="0" applyBorder="0"/>
    <xf numFmtId="0" fontId="13" fillId="2" borderId="0"/>
  </cellStyleXfs>
  <cellXfs count="202">
    <xf numFmtId="0" fontId="0" fillId="0" borderId="0" xfId="0" applyNumberFormat="1" applyFill="1" applyAlignment="1" applyProtection="1"/>
    <xf numFmtId="0" fontId="1" fillId="2" borderId="0" xfId="0" applyNumberFormat="1" applyFont="1" applyFill="1" applyAlignment="1" applyProtection="1">
      <alignment wrapText="1"/>
    </xf>
    <xf numFmtId="0" fontId="1" fillId="2" borderId="0" xfId="0" applyNumberFormat="1" applyFont="1" applyFill="1" applyAlignment="1" applyProtection="1"/>
    <xf numFmtId="0" fontId="4" fillId="2" borderId="5" xfId="0" applyFont="1" applyFill="1" applyBorder="1" applyAlignment="1">
      <alignment wrapText="1"/>
    </xf>
    <xf numFmtId="0" fontId="5" fillId="2" borderId="5" xfId="0" applyFont="1" applyFill="1" applyBorder="1" applyAlignment="1">
      <alignment wrapText="1"/>
    </xf>
    <xf numFmtId="165" fontId="3" fillId="2" borderId="6" xfId="1" applyNumberFormat="1" applyFont="1" applyFill="1" applyBorder="1" applyAlignment="1">
      <alignment horizontal="right" vertical="top" wrapText="1"/>
    </xf>
    <xf numFmtId="165" fontId="1" fillId="2" borderId="6" xfId="1" applyNumberFormat="1" applyFont="1" applyFill="1" applyBorder="1" applyAlignment="1">
      <alignment horizontal="right" vertical="top" wrapText="1"/>
    </xf>
    <xf numFmtId="0" fontId="3" fillId="2" borderId="0" xfId="0" applyNumberFormat="1" applyFont="1" applyFill="1" applyAlignment="1" applyProtection="1">
      <alignment horizontal="center"/>
    </xf>
    <xf numFmtId="0" fontId="1" fillId="0" borderId="0" xfId="0" applyNumberFormat="1" applyFont="1" applyFill="1" applyAlignment="1" applyProtection="1">
      <alignment wrapText="1"/>
    </xf>
    <xf numFmtId="0" fontId="1" fillId="0" borderId="0" xfId="0" applyNumberFormat="1" applyFont="1" applyFill="1" applyAlignment="1" applyProtection="1"/>
    <xf numFmtId="0" fontId="3" fillId="3" borderId="1" xfId="0" applyNumberFormat="1" applyFont="1" applyFill="1" applyBorder="1" applyAlignment="1" applyProtection="1">
      <alignment vertical="top" wrapText="1"/>
      <protection locked="0"/>
    </xf>
    <xf numFmtId="0" fontId="3" fillId="3" borderId="1" xfId="0" applyNumberFormat="1" applyFont="1" applyFill="1" applyBorder="1" applyAlignment="1" applyProtection="1">
      <alignment horizontal="left" vertical="top" wrapText="1"/>
      <protection locked="0"/>
    </xf>
    <xf numFmtId="164" fontId="3" fillId="3" borderId="1" xfId="0" applyNumberFormat="1" applyFont="1" applyFill="1" applyBorder="1" applyAlignment="1" applyProtection="1">
      <alignment horizontal="right" vertical="top" wrapText="1"/>
    </xf>
    <xf numFmtId="0" fontId="3" fillId="3" borderId="1" xfId="0" applyNumberFormat="1" applyFont="1" applyFill="1" applyBorder="1" applyAlignment="1" applyProtection="1">
      <alignment horizontal="center" vertical="top" wrapText="1"/>
      <protection locked="0"/>
    </xf>
    <xf numFmtId="0" fontId="3" fillId="3" borderId="1" xfId="0" applyNumberFormat="1" applyFont="1" applyFill="1" applyBorder="1" applyAlignment="1" applyProtection="1">
      <alignment horizontal="right" vertical="top" wrapText="1"/>
      <protection locked="0"/>
    </xf>
    <xf numFmtId="0" fontId="1" fillId="4" borderId="1" xfId="0" applyNumberFormat="1" applyFont="1" applyFill="1" applyBorder="1" applyAlignment="1" applyProtection="1">
      <alignment vertical="top" wrapText="1"/>
      <protection locked="0"/>
    </xf>
    <xf numFmtId="0" fontId="1" fillId="4" borderId="1" xfId="0" applyNumberFormat="1" applyFont="1" applyFill="1" applyBorder="1" applyAlignment="1" applyProtection="1">
      <alignment horizontal="left" vertical="top" wrapText="1"/>
      <protection locked="0"/>
    </xf>
    <xf numFmtId="164" fontId="1" fillId="4" borderId="1" xfId="0" applyNumberFormat="1" applyFont="1" applyFill="1" applyBorder="1" applyAlignment="1" applyProtection="1">
      <alignment horizontal="right" vertical="top" wrapText="1"/>
    </xf>
    <xf numFmtId="0" fontId="1" fillId="4" borderId="1" xfId="0" applyNumberFormat="1" applyFont="1" applyFill="1" applyBorder="1" applyAlignment="1" applyProtection="1">
      <alignment horizontal="center" vertical="top" wrapText="1"/>
      <protection locked="0"/>
    </xf>
    <xf numFmtId="0" fontId="1" fillId="4" borderId="1" xfId="0" applyNumberFormat="1" applyFont="1" applyFill="1" applyBorder="1" applyAlignment="1" applyProtection="1">
      <alignment horizontal="right" vertical="top" wrapText="1"/>
      <protection locked="0"/>
    </xf>
    <xf numFmtId="0" fontId="1" fillId="5" borderId="1" xfId="0" applyNumberFormat="1" applyFont="1" applyFill="1" applyBorder="1" applyAlignment="1" applyProtection="1">
      <alignment vertical="top" wrapText="1"/>
      <protection locked="0"/>
    </xf>
    <xf numFmtId="0" fontId="1" fillId="5" borderId="1" xfId="0" applyNumberFormat="1" applyFont="1" applyFill="1" applyBorder="1" applyAlignment="1" applyProtection="1">
      <alignment horizontal="left" vertical="top" wrapText="1"/>
      <protection locked="0"/>
    </xf>
    <xf numFmtId="164" fontId="1" fillId="5" borderId="1" xfId="0" applyNumberFormat="1" applyFont="1" applyFill="1" applyBorder="1" applyAlignment="1" applyProtection="1">
      <alignment horizontal="right" vertical="top" wrapText="1"/>
    </xf>
    <xf numFmtId="0" fontId="1" fillId="5" borderId="1" xfId="0" applyNumberFormat="1" applyFont="1" applyFill="1" applyBorder="1" applyAlignment="1" applyProtection="1">
      <alignment horizontal="center" vertical="top" wrapText="1"/>
      <protection locked="0"/>
    </xf>
    <xf numFmtId="0" fontId="1" fillId="5" borderId="1" xfId="0" applyNumberFormat="1" applyFont="1" applyFill="1" applyBorder="1" applyAlignment="1" applyProtection="1">
      <alignment horizontal="right" vertical="top" wrapText="1"/>
      <protection locked="0"/>
    </xf>
    <xf numFmtId="0" fontId="1" fillId="2" borderId="1" xfId="0" applyNumberFormat="1" applyFont="1" applyFill="1" applyBorder="1" applyAlignment="1" applyProtection="1">
      <alignment vertical="top" wrapText="1"/>
      <protection locked="0"/>
    </xf>
    <xf numFmtId="0" fontId="1" fillId="2" borderId="1" xfId="0" applyNumberFormat="1" applyFont="1" applyFill="1" applyBorder="1" applyAlignment="1" applyProtection="1">
      <alignment horizontal="left" vertical="top" wrapText="1"/>
      <protection locked="0"/>
    </xf>
    <xf numFmtId="164" fontId="1" fillId="2" borderId="1" xfId="0" applyNumberFormat="1" applyFont="1" applyFill="1" applyBorder="1" applyAlignment="1" applyProtection="1">
      <alignment horizontal="right" vertical="top" wrapText="1"/>
      <protection locked="0"/>
    </xf>
    <xf numFmtId="0" fontId="1" fillId="2" borderId="1" xfId="0" applyNumberFormat="1" applyFont="1" applyFill="1" applyBorder="1" applyAlignment="1" applyProtection="1">
      <alignment horizontal="center" vertical="top" wrapText="1"/>
      <protection locked="0"/>
    </xf>
    <xf numFmtId="0" fontId="1" fillId="2" borderId="1" xfId="0" applyNumberFormat="1" applyFont="1" applyFill="1" applyBorder="1" applyAlignment="1" applyProtection="1">
      <alignment horizontal="right" vertical="top" wrapText="1"/>
      <protection locked="0"/>
    </xf>
    <xf numFmtId="164" fontId="1" fillId="2" borderId="1" xfId="0" applyNumberFormat="1" applyFont="1" applyFill="1" applyBorder="1" applyAlignment="1" applyProtection="1">
      <alignment horizontal="right" vertical="top" wrapText="1"/>
    </xf>
    <xf numFmtId="0" fontId="1" fillId="2" borderId="2" xfId="0" applyNumberFormat="1" applyFont="1" applyFill="1" applyBorder="1" applyAlignment="1" applyProtection="1">
      <alignment vertical="top" wrapText="1"/>
      <protection locked="0"/>
    </xf>
    <xf numFmtId="0" fontId="1" fillId="2" borderId="2" xfId="0" applyNumberFormat="1" applyFont="1" applyFill="1" applyBorder="1" applyAlignment="1" applyProtection="1">
      <alignment horizontal="left" vertical="top" wrapText="1"/>
      <protection locked="0"/>
    </xf>
    <xf numFmtId="164" fontId="1" fillId="2" borderId="2" xfId="0" applyNumberFormat="1" applyFont="1" applyFill="1" applyBorder="1" applyAlignment="1" applyProtection="1">
      <alignment horizontal="right" vertical="top" wrapText="1"/>
      <protection locked="0"/>
    </xf>
    <xf numFmtId="0" fontId="1" fillId="2" borderId="2" xfId="0" applyNumberFormat="1" applyFont="1" applyFill="1" applyBorder="1" applyAlignment="1" applyProtection="1">
      <alignment horizontal="center" vertical="top" wrapText="1"/>
      <protection locked="0"/>
    </xf>
    <xf numFmtId="0" fontId="1" fillId="2" borderId="2" xfId="0" applyNumberFormat="1" applyFont="1" applyFill="1" applyBorder="1" applyAlignment="1" applyProtection="1">
      <alignment horizontal="right" vertical="top" wrapText="1"/>
      <protection locked="0"/>
    </xf>
    <xf numFmtId="0" fontId="1" fillId="2" borderId="0" xfId="0" applyNumberFormat="1" applyFont="1" applyFill="1" applyAlignment="1" applyProtection="1">
      <alignment vertical="top" wrapText="1"/>
      <protection locked="0"/>
    </xf>
    <xf numFmtId="0" fontId="1" fillId="2" borderId="0" xfId="0" applyNumberFormat="1" applyFont="1" applyFill="1" applyAlignment="1" applyProtection="1">
      <alignment horizontal="left" vertical="top" wrapText="1"/>
      <protection locked="0"/>
    </xf>
    <xf numFmtId="164" fontId="1" fillId="2" borderId="0" xfId="0" applyNumberFormat="1" applyFont="1" applyFill="1" applyAlignment="1" applyProtection="1">
      <alignment horizontal="right" vertical="top" wrapText="1"/>
      <protection locked="0"/>
    </xf>
    <xf numFmtId="0" fontId="1" fillId="2" borderId="0" xfId="0" applyNumberFormat="1" applyFont="1" applyFill="1" applyAlignment="1" applyProtection="1">
      <alignment horizontal="center" vertical="top" wrapText="1"/>
      <protection locked="0"/>
    </xf>
    <xf numFmtId="0" fontId="1" fillId="2" borderId="0" xfId="0" applyNumberFormat="1" applyFont="1" applyFill="1" applyAlignment="1" applyProtection="1">
      <alignment horizontal="right" vertical="top" wrapText="1"/>
      <protection locked="0"/>
    </xf>
    <xf numFmtId="0" fontId="3" fillId="2" borderId="2" xfId="1" applyNumberFormat="1" applyFont="1" applyFill="1" applyBorder="1" applyAlignment="1">
      <alignment horizontal="center" vertical="center" wrapText="1" readingOrder="1"/>
    </xf>
    <xf numFmtId="0" fontId="1" fillId="2" borderId="2" xfId="1" applyNumberFormat="1" applyFont="1" applyFill="1" applyBorder="1" applyAlignment="1">
      <alignment horizontal="left" vertical="center" wrapText="1" readingOrder="1"/>
    </xf>
    <xf numFmtId="165" fontId="1" fillId="2" borderId="2" xfId="1" applyNumberFormat="1" applyFont="1" applyFill="1" applyBorder="1" applyAlignment="1">
      <alignment horizontal="right" vertical="top" wrapText="1" readingOrder="1"/>
    </xf>
    <xf numFmtId="0" fontId="1" fillId="2" borderId="2" xfId="1" applyNumberFormat="1" applyFont="1" applyFill="1" applyBorder="1" applyAlignment="1">
      <alignment vertical="top" wrapText="1" readingOrder="1"/>
    </xf>
    <xf numFmtId="0" fontId="1" fillId="2" borderId="0" xfId="1" applyNumberFormat="1" applyFont="1" applyFill="1" applyBorder="1" applyAlignment="1">
      <alignment horizontal="left" vertical="top" wrapText="1" readingOrder="1"/>
    </xf>
    <xf numFmtId="0" fontId="7" fillId="2" borderId="0" xfId="0" applyFont="1" applyFill="1" applyBorder="1"/>
    <xf numFmtId="0" fontId="3" fillId="2" borderId="0" xfId="0" applyNumberFormat="1" applyFont="1" applyFill="1" applyAlignment="1" applyProtection="1">
      <alignment horizontal="center" wrapText="1"/>
    </xf>
    <xf numFmtId="0" fontId="4" fillId="2" borderId="0" xfId="0" applyFont="1" applyFill="1" applyBorder="1" applyAlignment="1">
      <alignment wrapText="1"/>
    </xf>
    <xf numFmtId="164" fontId="3" fillId="3" borderId="27" xfId="0" applyNumberFormat="1" applyFont="1" applyFill="1" applyBorder="1" applyAlignment="1" applyProtection="1">
      <alignment horizontal="right" vertical="top" wrapText="1"/>
    </xf>
    <xf numFmtId="164" fontId="1" fillId="4" borderId="27" xfId="0" applyNumberFormat="1" applyFont="1" applyFill="1" applyBorder="1" applyAlignment="1" applyProtection="1">
      <alignment horizontal="right" vertical="top" wrapText="1"/>
    </xf>
    <xf numFmtId="164" fontId="1" fillId="5" borderId="27" xfId="0" applyNumberFormat="1" applyFont="1" applyFill="1" applyBorder="1" applyAlignment="1" applyProtection="1">
      <alignment horizontal="right" vertical="top" wrapText="1"/>
    </xf>
    <xf numFmtId="164" fontId="1" fillId="2" borderId="27" xfId="0" applyNumberFormat="1" applyFont="1" applyFill="1" applyBorder="1" applyAlignment="1" applyProtection="1">
      <alignment horizontal="right" vertical="top" wrapText="1"/>
      <protection locked="0"/>
    </xf>
    <xf numFmtId="164" fontId="1" fillId="2" borderId="27" xfId="0" applyNumberFormat="1" applyFont="1" applyFill="1" applyBorder="1" applyAlignment="1" applyProtection="1">
      <alignment horizontal="right" vertical="top" wrapText="1"/>
    </xf>
    <xf numFmtId="164" fontId="1" fillId="2" borderId="4" xfId="0" applyNumberFormat="1" applyFont="1" applyFill="1" applyBorder="1" applyAlignment="1" applyProtection="1">
      <alignment horizontal="right" vertical="top" wrapText="1"/>
      <protection locked="0"/>
    </xf>
    <xf numFmtId="164" fontId="3" fillId="3" borderId="28" xfId="0" applyNumberFormat="1" applyFont="1" applyFill="1" applyBorder="1" applyAlignment="1" applyProtection="1">
      <alignment horizontal="right" vertical="top" wrapText="1"/>
    </xf>
    <xf numFmtId="164" fontId="1" fillId="4" borderId="28" xfId="0" applyNumberFormat="1" applyFont="1" applyFill="1" applyBorder="1" applyAlignment="1" applyProtection="1">
      <alignment horizontal="right" vertical="top" wrapText="1"/>
    </xf>
    <xf numFmtId="164" fontId="1" fillId="5" borderId="28" xfId="0" applyNumberFormat="1" applyFont="1" applyFill="1" applyBorder="1" applyAlignment="1" applyProtection="1">
      <alignment horizontal="right" vertical="top" wrapText="1"/>
    </xf>
    <xf numFmtId="164" fontId="1" fillId="2" borderId="28" xfId="0" applyNumberFormat="1" applyFont="1" applyFill="1" applyBorder="1" applyAlignment="1" applyProtection="1">
      <alignment horizontal="right" vertical="top" wrapText="1"/>
      <protection locked="0"/>
    </xf>
    <xf numFmtId="164" fontId="1" fillId="2" borderId="28" xfId="0" applyNumberFormat="1" applyFont="1" applyFill="1" applyBorder="1" applyAlignment="1" applyProtection="1">
      <alignment horizontal="right" vertical="top" wrapText="1"/>
    </xf>
    <xf numFmtId="164" fontId="1" fillId="2" borderId="6" xfId="0" applyNumberFormat="1" applyFont="1" applyFill="1" applyBorder="1" applyAlignment="1" applyProtection="1">
      <alignment horizontal="right" vertical="top" wrapText="1"/>
      <protection locked="0"/>
    </xf>
    <xf numFmtId="164" fontId="3" fillId="3" borderId="29" xfId="0" applyNumberFormat="1" applyFont="1" applyFill="1" applyBorder="1" applyAlignment="1" applyProtection="1">
      <alignment horizontal="right" vertical="top" wrapText="1"/>
    </xf>
    <xf numFmtId="164" fontId="3" fillId="3" borderId="30" xfId="0" applyNumberFormat="1" applyFont="1" applyFill="1" applyBorder="1" applyAlignment="1" applyProtection="1">
      <alignment horizontal="right" vertical="top" wrapText="1"/>
    </xf>
    <xf numFmtId="164" fontId="1" fillId="4" borderId="30" xfId="0" applyNumberFormat="1" applyFont="1" applyFill="1" applyBorder="1" applyAlignment="1" applyProtection="1">
      <alignment horizontal="right" vertical="top" wrapText="1"/>
    </xf>
    <xf numFmtId="164" fontId="1" fillId="5" borderId="30" xfId="0" applyNumberFormat="1" applyFont="1" applyFill="1" applyBorder="1" applyAlignment="1" applyProtection="1">
      <alignment horizontal="right" vertical="top" wrapText="1"/>
    </xf>
    <xf numFmtId="164" fontId="1" fillId="2" borderId="30" xfId="0" applyNumberFormat="1" applyFont="1" applyFill="1" applyBorder="1" applyAlignment="1" applyProtection="1">
      <alignment horizontal="right" vertical="top" wrapText="1"/>
      <protection locked="0"/>
    </xf>
    <xf numFmtId="164" fontId="1" fillId="2" borderId="30" xfId="0" applyNumberFormat="1" applyFont="1" applyFill="1" applyBorder="1" applyAlignment="1" applyProtection="1">
      <alignment horizontal="right" vertical="top" wrapText="1"/>
    </xf>
    <xf numFmtId="164" fontId="1" fillId="2" borderId="19" xfId="0" applyNumberFormat="1" applyFont="1" applyFill="1" applyBorder="1" applyAlignment="1" applyProtection="1">
      <alignment horizontal="right" vertical="top" wrapText="1"/>
      <protection locked="0"/>
    </xf>
    <xf numFmtId="164" fontId="1" fillId="2" borderId="32" xfId="0" applyNumberFormat="1" applyFont="1" applyFill="1" applyBorder="1" applyAlignment="1" applyProtection="1">
      <alignment horizontal="right" vertical="top" wrapText="1"/>
      <protection locked="0"/>
    </xf>
    <xf numFmtId="164" fontId="1" fillId="2" borderId="33" xfId="0" applyNumberFormat="1" applyFont="1" applyFill="1" applyBorder="1" applyAlignment="1" applyProtection="1">
      <alignment horizontal="right" vertical="top" wrapText="1"/>
      <protection locked="0"/>
    </xf>
    <xf numFmtId="0" fontId="3" fillId="3" borderId="29" xfId="0" applyNumberFormat="1" applyFont="1" applyFill="1" applyBorder="1" applyAlignment="1" applyProtection="1">
      <alignment vertical="top" readingOrder="1"/>
      <protection locked="0"/>
    </xf>
    <xf numFmtId="0" fontId="3" fillId="3" borderId="30" xfId="0" applyNumberFormat="1" applyFont="1" applyFill="1" applyBorder="1" applyAlignment="1" applyProtection="1">
      <alignment horizontal="right" vertical="top" wrapText="1"/>
      <protection locked="0"/>
    </xf>
    <xf numFmtId="0" fontId="1" fillId="4" borderId="29" xfId="0" applyNumberFormat="1" applyFont="1" applyFill="1" applyBorder="1" applyAlignment="1" applyProtection="1">
      <alignment vertical="top" readingOrder="1"/>
      <protection locked="0"/>
    </xf>
    <xf numFmtId="0" fontId="1" fillId="4" borderId="30" xfId="0" applyNumberFormat="1" applyFont="1" applyFill="1" applyBorder="1" applyAlignment="1" applyProtection="1">
      <alignment horizontal="right" vertical="top" wrapText="1"/>
      <protection locked="0"/>
    </xf>
    <xf numFmtId="0" fontId="1" fillId="5" borderId="29" xfId="0" applyNumberFormat="1" applyFont="1" applyFill="1" applyBorder="1" applyAlignment="1" applyProtection="1">
      <alignment vertical="top" readingOrder="1"/>
      <protection locked="0"/>
    </xf>
    <xf numFmtId="0" fontId="1" fillId="5" borderId="30" xfId="0" applyNumberFormat="1" applyFont="1" applyFill="1" applyBorder="1" applyAlignment="1" applyProtection="1">
      <alignment horizontal="right" vertical="top" wrapText="1"/>
      <protection locked="0"/>
    </xf>
    <xf numFmtId="0" fontId="1" fillId="2" borderId="29" xfId="0" applyNumberFormat="1" applyFont="1" applyFill="1" applyBorder="1" applyAlignment="1" applyProtection="1">
      <alignment vertical="top" readingOrder="1"/>
      <protection locked="0"/>
    </xf>
    <xf numFmtId="0" fontId="1" fillId="2" borderId="30" xfId="0" applyNumberFormat="1" applyFont="1" applyFill="1" applyBorder="1" applyAlignment="1" applyProtection="1">
      <alignment horizontal="right" vertical="top" wrapText="1"/>
      <protection locked="0"/>
    </xf>
    <xf numFmtId="0" fontId="1" fillId="2" borderId="18" xfId="0" applyNumberFormat="1" applyFont="1" applyFill="1" applyBorder="1" applyAlignment="1" applyProtection="1">
      <alignment vertical="top" readingOrder="1"/>
      <protection locked="0"/>
    </xf>
    <xf numFmtId="0" fontId="1" fillId="2" borderId="19" xfId="0" applyNumberFormat="1" applyFont="1" applyFill="1" applyBorder="1" applyAlignment="1" applyProtection="1">
      <alignment horizontal="right" vertical="top" wrapText="1"/>
      <protection locked="0"/>
    </xf>
    <xf numFmtId="0" fontId="1" fillId="2" borderId="31" xfId="0" applyNumberFormat="1" applyFont="1" applyFill="1" applyBorder="1" applyAlignment="1" applyProtection="1">
      <alignment vertical="top" readingOrder="1"/>
      <protection locked="0"/>
    </xf>
    <xf numFmtId="0" fontId="1" fillId="2" borderId="32" xfId="0" applyNumberFormat="1" applyFont="1" applyFill="1" applyBorder="1" applyAlignment="1" applyProtection="1">
      <alignment vertical="top" wrapText="1"/>
      <protection locked="0"/>
    </xf>
    <xf numFmtId="0" fontId="1" fillId="2" borderId="32" xfId="0" applyNumberFormat="1" applyFont="1" applyFill="1" applyBorder="1" applyAlignment="1" applyProtection="1">
      <alignment horizontal="left" vertical="top" wrapText="1"/>
      <protection locked="0"/>
    </xf>
    <xf numFmtId="164" fontId="1" fillId="2" borderId="34" xfId="0" applyNumberFormat="1" applyFont="1" applyFill="1" applyBorder="1" applyAlignment="1" applyProtection="1">
      <alignment horizontal="right" vertical="top" wrapText="1"/>
      <protection locked="0"/>
    </xf>
    <xf numFmtId="164" fontId="1" fillId="2" borderId="35" xfId="0" applyNumberFormat="1" applyFont="1" applyFill="1" applyBorder="1" applyAlignment="1" applyProtection="1">
      <alignment horizontal="right" vertical="top" wrapText="1"/>
      <protection locked="0"/>
    </xf>
    <xf numFmtId="0" fontId="1" fillId="2" borderId="32" xfId="0" applyNumberFormat="1" applyFont="1" applyFill="1" applyBorder="1" applyAlignment="1" applyProtection="1">
      <alignment horizontal="center" vertical="top" wrapText="1"/>
      <protection locked="0"/>
    </xf>
    <xf numFmtId="0" fontId="1" fillId="2" borderId="32" xfId="0" applyNumberFormat="1" applyFont="1" applyFill="1" applyBorder="1" applyAlignment="1" applyProtection="1">
      <alignment horizontal="right" vertical="top" wrapText="1"/>
      <protection locked="0"/>
    </xf>
    <xf numFmtId="0" fontId="1" fillId="2" borderId="33" xfId="0" applyNumberFormat="1" applyFont="1" applyFill="1" applyBorder="1" applyAlignment="1" applyProtection="1">
      <alignment horizontal="right" vertical="top" wrapText="1"/>
      <protection locked="0"/>
    </xf>
    <xf numFmtId="165" fontId="3" fillId="2" borderId="8" xfId="1" applyNumberFormat="1" applyFont="1" applyFill="1" applyBorder="1" applyAlignment="1">
      <alignment horizontal="right" vertical="top" wrapText="1"/>
    </xf>
    <xf numFmtId="165" fontId="1" fillId="2" borderId="8" xfId="1" applyNumberFormat="1" applyFont="1" applyFill="1" applyBorder="1" applyAlignment="1">
      <alignment horizontal="right" vertical="top" wrapText="1"/>
    </xf>
    <xf numFmtId="0" fontId="3" fillId="2" borderId="36" xfId="1" applyNumberFormat="1" applyFont="1" applyFill="1" applyBorder="1" applyAlignment="1">
      <alignment horizontal="center" vertical="center" wrapText="1"/>
    </xf>
    <xf numFmtId="165" fontId="3" fillId="2" borderId="37" xfId="1" applyNumberFormat="1" applyFont="1" applyFill="1" applyBorder="1" applyAlignment="1">
      <alignment horizontal="right" vertical="top" wrapText="1"/>
    </xf>
    <xf numFmtId="165" fontId="1" fillId="2" borderId="37" xfId="1" applyNumberFormat="1" applyFont="1" applyFill="1" applyBorder="1" applyAlignment="1">
      <alignment horizontal="right" vertical="top" wrapText="1"/>
    </xf>
    <xf numFmtId="165" fontId="1" fillId="2" borderId="38" xfId="1" applyNumberFormat="1" applyFont="1" applyFill="1" applyBorder="1" applyAlignment="1">
      <alignment horizontal="right" vertical="top" wrapText="1"/>
    </xf>
    <xf numFmtId="0" fontId="3" fillId="2" borderId="39" xfId="1" applyNumberFormat="1" applyFont="1" applyFill="1" applyBorder="1" applyAlignment="1">
      <alignment horizontal="center" vertical="center" wrapText="1"/>
    </xf>
    <xf numFmtId="0" fontId="4" fillId="2" borderId="40" xfId="0" applyFont="1" applyFill="1" applyBorder="1" applyAlignment="1">
      <alignment wrapText="1"/>
    </xf>
    <xf numFmtId="0" fontId="3" fillId="2" borderId="41" xfId="1" applyNumberFormat="1" applyFont="1" applyFill="1" applyBorder="1" applyAlignment="1">
      <alignment horizontal="center" vertical="center" wrapText="1"/>
    </xf>
    <xf numFmtId="0" fontId="3" fillId="2" borderId="26" xfId="1" applyNumberFormat="1" applyFont="1" applyFill="1" applyBorder="1" applyAlignment="1">
      <alignment horizontal="center" vertical="center" wrapText="1"/>
    </xf>
    <xf numFmtId="0" fontId="3" fillId="2" borderId="17" xfId="1" applyNumberFormat="1" applyFont="1" applyFill="1" applyBorder="1" applyAlignment="1">
      <alignment horizontal="center" vertical="center" wrapText="1"/>
    </xf>
    <xf numFmtId="0" fontId="3" fillId="2" borderId="42" xfId="1" applyNumberFormat="1" applyFont="1" applyFill="1" applyBorder="1" applyAlignment="1">
      <alignment horizontal="left" vertical="center" wrapText="1"/>
    </xf>
    <xf numFmtId="165" fontId="3" fillId="2" borderId="19" xfId="1" applyNumberFormat="1" applyFont="1" applyFill="1" applyBorder="1" applyAlignment="1">
      <alignment horizontal="right" vertical="top" wrapText="1"/>
    </xf>
    <xf numFmtId="0" fontId="1" fillId="2" borderId="42" xfId="1" applyNumberFormat="1" applyFont="1" applyFill="1" applyBorder="1" applyAlignment="1">
      <alignment horizontal="left" vertical="center" wrapText="1"/>
    </xf>
    <xf numFmtId="165" fontId="1" fillId="2" borderId="19" xfId="1" applyNumberFormat="1" applyFont="1" applyFill="1" applyBorder="1" applyAlignment="1">
      <alignment horizontal="right" vertical="top" wrapText="1"/>
    </xf>
    <xf numFmtId="0" fontId="1" fillId="2" borderId="42" xfId="1" applyNumberFormat="1" applyFont="1" applyFill="1" applyBorder="1" applyAlignment="1">
      <alignment vertical="top" wrapText="1"/>
    </xf>
    <xf numFmtId="0" fontId="1" fillId="2" borderId="43" xfId="1" applyNumberFormat="1" applyFont="1" applyFill="1" applyBorder="1" applyAlignment="1">
      <alignment vertical="top" wrapText="1"/>
    </xf>
    <xf numFmtId="0" fontId="4" fillId="2" borderId="44" xfId="0" applyFont="1" applyFill="1" applyBorder="1" applyAlignment="1">
      <alignment wrapText="1"/>
    </xf>
    <xf numFmtId="165" fontId="1" fillId="2" borderId="45" xfId="1" applyNumberFormat="1" applyFont="1" applyFill="1" applyBorder="1" applyAlignment="1">
      <alignment horizontal="right" vertical="top" wrapText="1"/>
    </xf>
    <xf numFmtId="165" fontId="1" fillId="2" borderId="46" xfId="1" applyNumberFormat="1" applyFont="1" applyFill="1" applyBorder="1" applyAlignment="1">
      <alignment horizontal="right" vertical="top" wrapText="1"/>
    </xf>
    <xf numFmtId="165" fontId="1" fillId="2" borderId="47" xfId="1" applyNumberFormat="1" applyFont="1" applyFill="1" applyBorder="1" applyAlignment="1">
      <alignment horizontal="right" vertical="top" wrapText="1"/>
    </xf>
    <xf numFmtId="164" fontId="3" fillId="4" borderId="29" xfId="0" applyNumberFormat="1" applyFont="1" applyFill="1" applyBorder="1" applyAlignment="1" applyProtection="1">
      <alignment horizontal="right" vertical="top" wrapText="1"/>
    </xf>
    <xf numFmtId="164" fontId="3" fillId="5" borderId="29" xfId="0" applyNumberFormat="1" applyFont="1" applyFill="1" applyBorder="1" applyAlignment="1" applyProtection="1">
      <alignment horizontal="right" vertical="top" wrapText="1"/>
    </xf>
    <xf numFmtId="164" fontId="3" fillId="2" borderId="29" xfId="0" applyNumberFormat="1" applyFont="1" applyFill="1" applyBorder="1" applyAlignment="1" applyProtection="1">
      <alignment horizontal="right" vertical="top" wrapText="1"/>
      <protection locked="0"/>
    </xf>
    <xf numFmtId="164" fontId="3" fillId="2" borderId="29" xfId="0" applyNumberFormat="1" applyFont="1" applyFill="1" applyBorder="1" applyAlignment="1" applyProtection="1">
      <alignment horizontal="right" vertical="top" wrapText="1"/>
    </xf>
    <xf numFmtId="164" fontId="3" fillId="2" borderId="18" xfId="0" applyNumberFormat="1" applyFont="1" applyFill="1" applyBorder="1" applyAlignment="1" applyProtection="1">
      <alignment horizontal="right" vertical="top" wrapText="1"/>
      <protection locked="0"/>
    </xf>
    <xf numFmtId="164" fontId="3" fillId="2" borderId="31" xfId="0" applyNumberFormat="1" applyFont="1" applyFill="1" applyBorder="1" applyAlignment="1" applyProtection="1">
      <alignment horizontal="right" vertical="top" wrapText="1"/>
      <protection locked="0"/>
    </xf>
    <xf numFmtId="0" fontId="14" fillId="2" borderId="0" xfId="0" applyFont="1" applyFill="1" applyBorder="1"/>
    <xf numFmtId="0" fontId="6" fillId="2" borderId="2" xfId="1" applyNumberFormat="1" applyFont="1" applyFill="1" applyBorder="1" applyAlignment="1">
      <alignment vertical="top" wrapText="1" readingOrder="1"/>
    </xf>
    <xf numFmtId="0" fontId="9" fillId="2" borderId="2" xfId="1" applyNumberFormat="1" applyFont="1" applyFill="1" applyBorder="1" applyAlignment="1">
      <alignment horizontal="center" vertical="top" wrapText="1" readingOrder="1"/>
    </xf>
    <xf numFmtId="0" fontId="9" fillId="2" borderId="2" xfId="1" applyNumberFormat="1" applyFont="1" applyFill="1" applyBorder="1" applyAlignment="1">
      <alignment horizontal="justify" vertical="top" wrapText="1" readingOrder="1"/>
    </xf>
    <xf numFmtId="0" fontId="14" fillId="2" borderId="9" xfId="1" applyNumberFormat="1" applyFont="1" applyFill="1" applyBorder="1" applyAlignment="1">
      <alignment horizontal="justify" vertical="top" wrapText="1"/>
    </xf>
    <xf numFmtId="0" fontId="14" fillId="2" borderId="0" xfId="0" applyFont="1" applyFill="1" applyBorder="1" applyAlignment="1">
      <alignment horizontal="justify"/>
    </xf>
    <xf numFmtId="0" fontId="14" fillId="2" borderId="10" xfId="1" applyNumberFormat="1" applyFont="1" applyFill="1" applyBorder="1" applyAlignment="1">
      <alignment horizontal="justify" vertical="top" wrapText="1"/>
    </xf>
    <xf numFmtId="0" fontId="14" fillId="2" borderId="11" xfId="1" applyNumberFormat="1" applyFont="1" applyFill="1" applyBorder="1" applyAlignment="1">
      <alignment horizontal="justify" vertical="top" wrapText="1"/>
    </xf>
    <xf numFmtId="0" fontId="14" fillId="2" borderId="7" xfId="1" applyNumberFormat="1" applyFont="1" applyFill="1" applyBorder="1" applyAlignment="1">
      <alignment horizontal="justify" vertical="top" wrapText="1"/>
    </xf>
    <xf numFmtId="0" fontId="14" fillId="2" borderId="12" xfId="1" applyNumberFormat="1" applyFont="1" applyFill="1" applyBorder="1" applyAlignment="1">
      <alignment horizontal="justify" vertical="top" wrapText="1"/>
    </xf>
    <xf numFmtId="0" fontId="6" fillId="2" borderId="2" xfId="1" applyNumberFormat="1" applyFont="1" applyFill="1" applyBorder="1" applyAlignment="1">
      <alignment horizontal="justify" vertical="top" wrapText="1" readingOrder="1"/>
    </xf>
    <xf numFmtId="0" fontId="3" fillId="0" borderId="3" xfId="0" applyNumberFormat="1" applyFont="1" applyFill="1" applyBorder="1" applyAlignment="1" applyProtection="1">
      <alignment horizontal="center" vertical="center" wrapText="1"/>
    </xf>
    <xf numFmtId="0" fontId="3" fillId="6" borderId="3" xfId="0" applyNumberFormat="1" applyFont="1" applyFill="1" applyBorder="1" applyAlignment="1" applyProtection="1">
      <alignment horizontal="center" vertical="center" wrapText="1"/>
    </xf>
    <xf numFmtId="0" fontId="3" fillId="0" borderId="21" xfId="0" applyNumberFormat="1" applyFont="1" applyFill="1" applyBorder="1" applyAlignment="1" applyProtection="1">
      <alignment horizontal="center" vertical="center" wrapText="1"/>
    </xf>
    <xf numFmtId="0" fontId="9" fillId="2" borderId="2" xfId="1" applyNumberFormat="1" applyFont="1" applyFill="1" applyBorder="1" applyAlignment="1">
      <alignment horizontal="center" vertical="top" wrapText="1" readingOrder="1"/>
    </xf>
    <xf numFmtId="0" fontId="14" fillId="2" borderId="6" xfId="1" applyNumberFormat="1" applyFont="1" applyFill="1" applyBorder="1" applyAlignment="1">
      <alignment vertical="top" wrapText="1"/>
    </xf>
    <xf numFmtId="0" fontId="14" fillId="2" borderId="9" xfId="1" applyNumberFormat="1" applyFont="1" applyFill="1" applyBorder="1" applyAlignment="1">
      <alignment horizontal="left" vertical="top" wrapText="1" readingOrder="1"/>
    </xf>
    <xf numFmtId="0" fontId="14" fillId="2" borderId="0" xfId="0" applyFont="1" applyFill="1" applyBorder="1"/>
    <xf numFmtId="0" fontId="14" fillId="2" borderId="10" xfId="1" applyNumberFormat="1" applyFont="1" applyFill="1" applyBorder="1" applyAlignment="1">
      <alignment vertical="top" wrapText="1"/>
    </xf>
    <xf numFmtId="0" fontId="14" fillId="2" borderId="9" xfId="1" applyNumberFormat="1" applyFont="1" applyFill="1" applyBorder="1" applyAlignment="1">
      <alignment horizontal="justify" vertical="top" wrapText="1" readingOrder="1"/>
    </xf>
    <xf numFmtId="0" fontId="14" fillId="2" borderId="0" xfId="0" applyFont="1" applyFill="1" applyBorder="1" applyAlignment="1">
      <alignment horizontal="justify"/>
    </xf>
    <xf numFmtId="0" fontId="14" fillId="2" borderId="10" xfId="1" applyNumberFormat="1" applyFont="1" applyFill="1" applyBorder="1" applyAlignment="1">
      <alignment horizontal="justify" vertical="top" wrapText="1"/>
    </xf>
    <xf numFmtId="0" fontId="9" fillId="2" borderId="2" xfId="1" applyNumberFormat="1" applyFont="1" applyFill="1" applyBorder="1" applyAlignment="1">
      <alignment horizontal="justify" vertical="top" wrapText="1" readingOrder="1"/>
    </xf>
    <xf numFmtId="0" fontId="14" fillId="2" borderId="8" xfId="1" applyNumberFormat="1" applyFont="1" applyFill="1" applyBorder="1" applyAlignment="1">
      <alignment horizontal="justify" vertical="top" wrapText="1"/>
    </xf>
    <xf numFmtId="0" fontId="14" fillId="2" borderId="6" xfId="1" applyNumberFormat="1" applyFont="1" applyFill="1" applyBorder="1" applyAlignment="1">
      <alignment horizontal="justify" vertical="top" wrapText="1"/>
    </xf>
    <xf numFmtId="0" fontId="6" fillId="2" borderId="7" xfId="1" applyNumberFormat="1" applyFont="1" applyFill="1" applyBorder="1" applyAlignment="1">
      <alignment horizontal="center" vertical="top" wrapText="1" readingOrder="1"/>
    </xf>
    <xf numFmtId="0" fontId="14" fillId="2" borderId="7" xfId="1" applyNumberFormat="1" applyFont="1" applyFill="1" applyBorder="1" applyAlignment="1">
      <alignment vertical="top" wrapText="1"/>
    </xf>
    <xf numFmtId="0" fontId="8" fillId="2" borderId="0" xfId="1" applyNumberFormat="1" applyFont="1" applyFill="1" applyBorder="1" applyAlignment="1">
      <alignment horizontal="center" vertical="top" wrapText="1" readingOrder="1"/>
    </xf>
    <xf numFmtId="0" fontId="6" fillId="2" borderId="0" xfId="1" applyNumberFormat="1" applyFont="1" applyFill="1" applyBorder="1" applyAlignment="1">
      <alignment horizontal="center" vertical="top" wrapText="1" readingOrder="1"/>
    </xf>
    <xf numFmtId="0" fontId="6" fillId="2" borderId="2" xfId="1" applyNumberFormat="1" applyFont="1" applyFill="1" applyBorder="1" applyAlignment="1">
      <alignment vertical="top" wrapText="1" readingOrder="1"/>
    </xf>
    <xf numFmtId="0" fontId="14" fillId="2" borderId="8" xfId="1" applyNumberFormat="1" applyFont="1" applyFill="1" applyBorder="1" applyAlignment="1">
      <alignment vertical="top" wrapText="1"/>
    </xf>
    <xf numFmtId="0" fontId="9" fillId="2" borderId="2" xfId="1" applyNumberFormat="1" applyFont="1" applyFill="1" applyBorder="1" applyAlignment="1">
      <alignment vertical="top" wrapText="1" readingOrder="1"/>
    </xf>
    <xf numFmtId="0" fontId="6" fillId="2" borderId="2" xfId="1" applyNumberFormat="1" applyFont="1" applyFill="1" applyBorder="1" applyAlignment="1">
      <alignment horizontal="center" vertical="top" wrapText="1" readingOrder="1"/>
    </xf>
    <xf numFmtId="0" fontId="15" fillId="2" borderId="22" xfId="3" applyFont="1" applyBorder="1" applyAlignment="1" applyProtection="1">
      <alignment vertical="top" wrapText="1" readingOrder="1"/>
      <protection locked="0"/>
    </xf>
    <xf numFmtId="0" fontId="15" fillId="2" borderId="23" xfId="3" applyFont="1" applyBorder="1" applyAlignment="1" applyProtection="1">
      <alignment vertical="top" wrapText="1"/>
      <protection locked="0"/>
    </xf>
    <xf numFmtId="0" fontId="15" fillId="2" borderId="24" xfId="3" applyFont="1" applyBorder="1" applyAlignment="1" applyProtection="1">
      <alignment vertical="top" wrapText="1"/>
      <protection locked="0"/>
    </xf>
    <xf numFmtId="0" fontId="16" fillId="2" borderId="22" xfId="3" applyFont="1" applyBorder="1" applyAlignment="1" applyProtection="1">
      <alignment horizontal="center" vertical="top" wrapText="1" readingOrder="1"/>
      <protection locked="0"/>
    </xf>
    <xf numFmtId="0" fontId="15" fillId="2" borderId="22" xfId="3" applyFont="1" applyBorder="1" applyAlignment="1" applyProtection="1">
      <alignment horizontal="center" vertical="top" wrapText="1" readingOrder="1"/>
      <protection locked="0"/>
    </xf>
    <xf numFmtId="0" fontId="14" fillId="2" borderId="8" xfId="1" applyNumberFormat="1" applyFont="1" applyFill="1" applyBorder="1" applyAlignment="1">
      <alignment horizontal="justify" vertical="top" wrapText="1" readingOrder="1"/>
    </xf>
    <xf numFmtId="0" fontId="14" fillId="2" borderId="6" xfId="1" applyNumberFormat="1" applyFont="1" applyFill="1" applyBorder="1" applyAlignment="1">
      <alignment horizontal="justify" vertical="top" wrapText="1" readingOrder="1"/>
    </xf>
    <xf numFmtId="0" fontId="6" fillId="2" borderId="2" xfId="1" applyNumberFormat="1" applyFont="1" applyFill="1" applyBorder="1" applyAlignment="1">
      <alignment horizontal="justify" vertical="top" wrapText="1" readingOrder="1"/>
    </xf>
    <xf numFmtId="0" fontId="9" fillId="2" borderId="4" xfId="1" applyNumberFormat="1" applyFont="1" applyFill="1" applyBorder="1" applyAlignment="1">
      <alignment horizontal="justify" vertical="top" wrapText="1" readingOrder="1"/>
    </xf>
    <xf numFmtId="0" fontId="9" fillId="2" borderId="8" xfId="1" applyNumberFormat="1" applyFont="1" applyFill="1" applyBorder="1" applyAlignment="1">
      <alignment horizontal="justify" vertical="top" wrapText="1" readingOrder="1"/>
    </xf>
    <xf numFmtId="0" fontId="9" fillId="2" borderId="6" xfId="1" applyNumberFormat="1" applyFont="1" applyFill="1" applyBorder="1" applyAlignment="1">
      <alignment horizontal="justify" vertical="top" wrapText="1" readingOrder="1"/>
    </xf>
    <xf numFmtId="0" fontId="14" fillId="2" borderId="0" xfId="1" applyNumberFormat="1" applyFont="1" applyFill="1" applyBorder="1" applyAlignment="1">
      <alignment horizontal="justify" vertical="top" wrapText="1" readingOrder="1"/>
    </xf>
    <xf numFmtId="0" fontId="14" fillId="2" borderId="10" xfId="1" applyNumberFormat="1" applyFont="1" applyFill="1" applyBorder="1" applyAlignment="1">
      <alignment horizontal="justify" vertical="top" wrapText="1" readingOrder="1"/>
    </xf>
    <xf numFmtId="0" fontId="9" fillId="0" borderId="0" xfId="0" applyNumberFormat="1" applyFont="1" applyFill="1" applyAlignment="1" applyProtection="1">
      <alignment horizontal="justify" readingOrder="1"/>
    </xf>
    <xf numFmtId="0" fontId="9" fillId="0" borderId="10" xfId="0" applyNumberFormat="1" applyFont="1" applyFill="1" applyBorder="1" applyAlignment="1" applyProtection="1">
      <alignment horizontal="justify" readingOrder="1"/>
    </xf>
    <xf numFmtId="0" fontId="14" fillId="2" borderId="48" xfId="1" applyNumberFormat="1" applyFont="1" applyFill="1" applyBorder="1" applyAlignment="1">
      <alignment horizontal="justify" vertical="top" wrapText="1" readingOrder="1"/>
    </xf>
    <xf numFmtId="0" fontId="14" fillId="2" borderId="49" xfId="1" applyNumberFormat="1" applyFont="1" applyFill="1" applyBorder="1" applyAlignment="1">
      <alignment horizontal="justify" vertical="top" wrapText="1" readingOrder="1"/>
    </xf>
    <xf numFmtId="0" fontId="14" fillId="2" borderId="50" xfId="1" applyNumberFormat="1" applyFont="1" applyFill="1" applyBorder="1" applyAlignment="1">
      <alignment horizontal="justify" vertical="top" wrapText="1" readingOrder="1"/>
    </xf>
    <xf numFmtId="0" fontId="14" fillId="2" borderId="11" xfId="1" applyNumberFormat="1" applyFont="1" applyFill="1" applyBorder="1" applyAlignment="1">
      <alignment horizontal="justify" vertical="top" wrapText="1" readingOrder="1"/>
    </xf>
    <xf numFmtId="0" fontId="14" fillId="2" borderId="7" xfId="1" applyNumberFormat="1" applyFont="1" applyFill="1" applyBorder="1" applyAlignment="1">
      <alignment horizontal="justify" vertical="top" wrapText="1" readingOrder="1"/>
    </xf>
    <xf numFmtId="0" fontId="14" fillId="2" borderId="12" xfId="1" applyNumberFormat="1" applyFont="1" applyFill="1" applyBorder="1" applyAlignment="1">
      <alignment horizontal="justify" vertical="top" wrapText="1" readingOrder="1"/>
    </xf>
    <xf numFmtId="0" fontId="9" fillId="2" borderId="9" xfId="1" applyNumberFormat="1" applyFont="1" applyFill="1" applyBorder="1" applyAlignment="1">
      <alignment horizontal="justify" vertical="top" wrapText="1" readingOrder="1"/>
    </xf>
    <xf numFmtId="0" fontId="9" fillId="2" borderId="0" xfId="1" applyNumberFormat="1" applyFont="1" applyFill="1" applyBorder="1" applyAlignment="1">
      <alignment horizontal="justify" vertical="top" wrapText="1" readingOrder="1"/>
    </xf>
    <xf numFmtId="0" fontId="9" fillId="2" borderId="10" xfId="1" applyNumberFormat="1" applyFont="1" applyFill="1" applyBorder="1" applyAlignment="1">
      <alignment horizontal="justify" vertical="top" wrapText="1" readingOrder="1"/>
    </xf>
    <xf numFmtId="0" fontId="6" fillId="2" borderId="4" xfId="1" applyNumberFormat="1" applyFont="1" applyFill="1" applyBorder="1" applyAlignment="1">
      <alignment horizontal="justify" vertical="top" wrapText="1" readingOrder="1"/>
    </xf>
    <xf numFmtId="0" fontId="6" fillId="2" borderId="8" xfId="1" applyNumberFormat="1" applyFont="1" applyFill="1" applyBorder="1" applyAlignment="1">
      <alignment horizontal="justify" vertical="top" wrapText="1" readingOrder="1"/>
    </xf>
    <xf numFmtId="0" fontId="6" fillId="2" borderId="6" xfId="1" applyNumberFormat="1" applyFont="1" applyFill="1" applyBorder="1" applyAlignment="1">
      <alignment horizontal="justify" vertical="top" wrapText="1" readingOrder="1"/>
    </xf>
    <xf numFmtId="0" fontId="3" fillId="2" borderId="0" xfId="0" applyNumberFormat="1" applyFont="1" applyFill="1" applyAlignment="1" applyProtection="1">
      <alignment horizontal="center" wrapText="1"/>
    </xf>
    <xf numFmtId="0" fontId="3" fillId="0" borderId="15" xfId="0" applyNumberFormat="1" applyFont="1" applyFill="1" applyBorder="1" applyAlignment="1" applyProtection="1">
      <alignment horizontal="center" vertical="center" wrapText="1"/>
    </xf>
    <xf numFmtId="0" fontId="3" fillId="0" borderId="18" xfId="0" applyNumberFormat="1" applyFont="1" applyFill="1" applyBorder="1" applyAlignment="1" applyProtection="1">
      <alignment horizontal="center" vertical="center" wrapText="1"/>
    </xf>
    <xf numFmtId="0" fontId="3" fillId="0" borderId="20" xfId="0" applyNumberFormat="1" applyFont="1" applyFill="1" applyBorder="1" applyAlignment="1" applyProtection="1">
      <alignment horizontal="center" vertical="center" wrapText="1"/>
    </xf>
    <xf numFmtId="0" fontId="3" fillId="0" borderId="16"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6" borderId="18" xfId="0" applyNumberFormat="1" applyFont="1" applyFill="1" applyBorder="1" applyAlignment="1" applyProtection="1">
      <alignment horizontal="center" vertical="center" wrapText="1"/>
    </xf>
    <xf numFmtId="0" fontId="3" fillId="6" borderId="20" xfId="0" applyNumberFormat="1" applyFont="1" applyFill="1" applyBorder="1" applyAlignment="1" applyProtection="1">
      <alignment horizontal="center" vertical="center" wrapText="1"/>
    </xf>
    <xf numFmtId="0" fontId="3" fillId="6" borderId="19" xfId="0" applyNumberFormat="1" applyFont="1" applyFill="1" applyBorder="1" applyAlignment="1" applyProtection="1">
      <alignment horizontal="center" vertical="center" wrapText="1"/>
    </xf>
    <xf numFmtId="0" fontId="3" fillId="6" borderId="21" xfId="0" applyNumberFormat="1" applyFont="1" applyFill="1" applyBorder="1" applyAlignment="1" applyProtection="1">
      <alignment horizontal="center" vertical="center" wrapText="1"/>
    </xf>
    <xf numFmtId="0" fontId="3" fillId="0" borderId="26"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25"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wrapText="1"/>
    </xf>
    <xf numFmtId="0" fontId="3" fillId="2" borderId="0" xfId="1" applyNumberFormat="1" applyFont="1" applyFill="1" applyBorder="1" applyAlignment="1">
      <alignment horizontal="center" vertical="top" wrapText="1"/>
    </xf>
    <xf numFmtId="0" fontId="4" fillId="2" borderId="0" xfId="0" applyFont="1" applyFill="1" applyBorder="1" applyAlignment="1">
      <alignment wrapText="1"/>
    </xf>
    <xf numFmtId="0" fontId="3" fillId="6" borderId="15" xfId="0" applyNumberFormat="1" applyFont="1" applyFill="1" applyBorder="1" applyAlignment="1" applyProtection="1">
      <alignment horizontal="center" vertical="center" wrapText="1"/>
    </xf>
    <xf numFmtId="0" fontId="3" fillId="6" borderId="16" xfId="0" applyNumberFormat="1" applyFont="1" applyFill="1" applyBorder="1" applyAlignment="1" applyProtection="1">
      <alignment horizontal="center" vertical="center" wrapText="1"/>
    </xf>
    <xf numFmtId="0" fontId="3" fillId="6" borderId="17" xfId="0" applyNumberFormat="1" applyFont="1" applyFill="1" applyBorder="1" applyAlignment="1" applyProtection="1">
      <alignment horizontal="center" vertical="center" wrapText="1"/>
    </xf>
    <xf numFmtId="0" fontId="3" fillId="0" borderId="17" xfId="0" applyNumberFormat="1" applyFont="1" applyFill="1" applyBorder="1" applyAlignment="1" applyProtection="1">
      <alignment horizontal="center" vertical="center" wrapText="1"/>
    </xf>
    <xf numFmtId="0" fontId="3" fillId="6" borderId="2" xfId="0" applyNumberFormat="1" applyFont="1" applyFill="1" applyBorder="1" applyAlignment="1" applyProtection="1">
      <alignment horizontal="center" vertical="center" wrapText="1"/>
    </xf>
    <xf numFmtId="0" fontId="3" fillId="0" borderId="19" xfId="0" applyNumberFormat="1" applyFont="1" applyFill="1" applyBorder="1" applyAlignment="1" applyProtection="1">
      <alignment horizontal="center" vertical="center" wrapText="1"/>
    </xf>
    <xf numFmtId="0" fontId="7" fillId="2" borderId="0" xfId="0" applyFont="1" applyFill="1" applyBorder="1"/>
  </cellXfs>
  <cellStyles count="4">
    <cellStyle name="Įprastas" xfId="0" builtinId="0"/>
    <cellStyle name="Įprastas 2" xfId="2"/>
    <cellStyle name="Normal" xfId="1"/>
    <cellStyle name="Paprastas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imonda/Downloads/Suformuotos%20sistemos/29.Programos%20apra&#353;ymas%20su%20maksimaliais%20asignavimais%20(5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ow r="76">
          <cell r="A76" t="str">
            <v>Produkto vertinimo kriterijai:</v>
          </cell>
          <cell r="D76" t="str">
            <v>Mato vnt.</v>
          </cell>
          <cell r="E76" t="str">
            <v>2020</v>
          </cell>
          <cell r="F76" t="str">
            <v>2021</v>
          </cell>
          <cell r="I76" t="str">
            <v>2022</v>
          </cell>
        </row>
        <row r="77">
          <cell r="A77" t="str">
            <v>Suremontuoto Jaunimo parko tilto (1 vnt.) dalis</v>
          </cell>
          <cell r="D77" t="str">
            <v>proc.</v>
          </cell>
          <cell r="E77" t="str">
            <v>0,00</v>
          </cell>
          <cell r="F77" t="str">
            <v>100,00</v>
          </cell>
          <cell r="I77" t="str">
            <v>0,00</v>
          </cell>
        </row>
        <row r="78">
          <cell r="A78" t="str">
            <v>Įrengtų automobilių stovėjimo aikštelių Topolių g. (55 vnt.) dalis</v>
          </cell>
          <cell r="D78" t="str">
            <v>proc.</v>
          </cell>
          <cell r="E78" t="str">
            <v>0,00</v>
          </cell>
          <cell r="F78" t="str">
            <v>100,00</v>
          </cell>
          <cell r="I78" t="str">
            <v>0,00</v>
          </cell>
        </row>
        <row r="79">
          <cell r="A79" t="str">
            <v>Įrengtų automobilių stovėjimo aikštelių Šaltinių g. (80 vnt.) dalis</v>
          </cell>
          <cell r="D79" t="str">
            <v>proc.</v>
          </cell>
          <cell r="E79" t="str">
            <v>0,00</v>
          </cell>
        </row>
        <row r="80">
          <cell r="A80" t="str">
            <v>Atnaujintos Naujosios g. nuo Jazminų-Vilties g. iki Žuvinto-Raudonkalnio g. (1046 m/10993m2) asfaltbetonio dangos dalis</v>
          </cell>
          <cell r="D80" t="str">
            <v>proc.</v>
          </cell>
          <cell r="E80" t="str">
            <v>52,00</v>
          </cell>
          <cell r="F80" t="str">
            <v>0,00</v>
          </cell>
          <cell r="I80" t="str">
            <v>0,00</v>
          </cell>
        </row>
        <row r="81">
          <cell r="A81" t="str">
            <v>Įrengtos žiedinės sankryžos Naujojoje g. dalis</v>
          </cell>
          <cell r="D81" t="str">
            <v>proc.</v>
          </cell>
          <cell r="E81" t="str">
            <v>46,00</v>
          </cell>
          <cell r="F81">
            <v>0</v>
          </cell>
          <cell r="I81">
            <v>0</v>
          </cell>
        </row>
        <row r="82">
          <cell r="A82" t="str">
            <v>Įrengtos Jazminų-Volungės-Matulaičio g. žiedinės sankryžos dalis</v>
          </cell>
          <cell r="D82" t="str">
            <v>proc.</v>
          </cell>
          <cell r="E82" t="str">
            <v>0,00</v>
          </cell>
          <cell r="F82" t="str">
            <v>100,00</v>
          </cell>
          <cell r="I82" t="str">
            <v>0,00</v>
          </cell>
        </row>
        <row r="83">
          <cell r="A83" t="str">
            <v>Įrengtos Sudvajų-Kepyklos g. žiedinės sankryžos dalis</v>
          </cell>
          <cell r="D83" t="str">
            <v>proc.</v>
          </cell>
          <cell r="E83" t="str">
            <v>0,00</v>
          </cell>
          <cell r="F83" t="str">
            <v>0,00</v>
          </cell>
          <cell r="I83" t="str">
            <v>100,00</v>
          </cell>
        </row>
        <row r="84">
          <cell r="A84" t="str">
            <v>Rekonstruotos Statybininkų g. nuo Likiškėlių g. iki Topolių g. asfaltbetonio dangos dalis</v>
          </cell>
          <cell r="D84" t="str">
            <v>proc.</v>
          </cell>
          <cell r="E84" t="str">
            <v>0,00</v>
          </cell>
          <cell r="F84" t="str">
            <v>100,00</v>
          </cell>
          <cell r="I84" t="str">
            <v>0,00</v>
          </cell>
        </row>
        <row r="85">
          <cell r="A85" t="str">
            <v>Atnaujintos Naujosios g. nuo Tvirtovės-Rūtų g. sankryžos iki Statybininkų g. (740 m/8848m2) asfaltbetonio dangos dalis</v>
          </cell>
          <cell r="D85" t="str">
            <v>proc.</v>
          </cell>
          <cell r="E85" t="str">
            <v>52,00</v>
          </cell>
          <cell r="F85" t="str">
            <v>0,00</v>
          </cell>
          <cell r="I85" t="str">
            <v>0,00</v>
          </cell>
        </row>
        <row r="86">
          <cell r="A86" t="str">
            <v>Atnaujintos Naujosios g. nuo Statybininkų g. iki Jazminų-Vilties g. (418 m/4793m2) asfaltbetonio dangos dalis</v>
          </cell>
          <cell r="D86" t="str">
            <v>proc.</v>
          </cell>
          <cell r="E86" t="str">
            <v>0,00</v>
          </cell>
          <cell r="F86" t="str">
            <v>100,00</v>
          </cell>
          <cell r="I86" t="str">
            <v>0,00</v>
          </cell>
        </row>
        <row r="87">
          <cell r="A87" t="str">
            <v>Rekonstruotos Merkinės g. nuo A. Juozapavičiaus g. iki Aušrinės g. asfaltbetonio dangos dalis</v>
          </cell>
          <cell r="D87" t="str">
            <v>proc.</v>
          </cell>
          <cell r="E87" t="str">
            <v>0,00</v>
          </cell>
          <cell r="F87" t="str">
            <v>100,00</v>
          </cell>
          <cell r="I87" t="str">
            <v>0,00</v>
          </cell>
        </row>
        <row r="88">
          <cell r="A88" t="str">
            <v>Rekonstruotos Naujosios g. asfaltbetonio dangos (7 189 kv.m) dalis</v>
          </cell>
          <cell r="D88" t="str">
            <v>proc.</v>
          </cell>
          <cell r="E88" t="str">
            <v>0,00</v>
          </cell>
          <cell r="F88" t="str">
            <v>36,00</v>
          </cell>
          <cell r="I88" t="str">
            <v>0,00</v>
          </cell>
        </row>
        <row r="89">
          <cell r="A89" t="str">
            <v>Rekonstruotos Sudvajų g. (0,90 km) asfaltbetonio dangos dalis</v>
          </cell>
          <cell r="D89" t="str">
            <v>proc.</v>
          </cell>
          <cell r="E89" t="str">
            <v>0,00</v>
          </cell>
          <cell r="F89" t="str">
            <v>100,00</v>
          </cell>
          <cell r="I89" t="str">
            <v>0,00</v>
          </cell>
        </row>
        <row r="90">
          <cell r="A90" t="str">
            <v>Rekonstruotos Santaikos g. asfaltbetonio dangos dalis</v>
          </cell>
          <cell r="D90" t="str">
            <v>proc.</v>
          </cell>
          <cell r="E90" t="str">
            <v>0,00</v>
          </cell>
          <cell r="F90" t="str">
            <v>0,00</v>
          </cell>
          <cell r="I90" t="str">
            <v>88,00</v>
          </cell>
        </row>
        <row r="91">
          <cell r="A91" t="str">
            <v>Rekonstruotos Putinų g. nuo Naujosios g. iki Pramonės g. asfaltbetonio dangos dalis</v>
          </cell>
          <cell r="D91" t="str">
            <v>proc.</v>
          </cell>
          <cell r="E91" t="str">
            <v>0,00</v>
          </cell>
          <cell r="F91" t="str">
            <v>100,00</v>
          </cell>
          <cell r="I91" t="str">
            <v>0,00</v>
          </cell>
        </row>
        <row r="92">
          <cell r="A92" t="str">
            <v>Atnaujintos Naujosios g. nuo Žuvinto-Raudonkalnio g. iki Lauko g. (556 m/6705m2) asfaltbetonio dangos daliss Naujosios g. nuo Žuvinto-Raudonkalnio g. iki Lauko g. (556 m/6705m2) asfaltbetonio dangos dalis</v>
          </cell>
          <cell r="D92" t="str">
            <v>proc.</v>
          </cell>
          <cell r="E92" t="str">
            <v>0,00</v>
          </cell>
          <cell r="F92" t="str">
            <v>100,00</v>
          </cell>
          <cell r="I92" t="str">
            <v>0,00</v>
          </cell>
        </row>
        <row r="93">
          <cell r="A93" t="str">
            <v>Atnaujintos Ulonų g. dalies nuo Santaikos g. iki Varėnos g. asfaltbetonio dangos dalis (0,88 km)</v>
          </cell>
          <cell r="D93" t="str">
            <v>proc.</v>
          </cell>
          <cell r="E93" t="str">
            <v>0,00</v>
          </cell>
          <cell r="F93" t="str">
            <v>76,00</v>
          </cell>
          <cell r="I93" t="str">
            <v>34,00</v>
          </cell>
        </row>
        <row r="94">
          <cell r="A94" t="str">
            <v>Atnaujintos Ulonų g. dalies nuo Varėnos g. iki miesto ribos asfaltbetonio dangos dalis (0,768 km)</v>
          </cell>
          <cell r="D94" t="str">
            <v>proc.</v>
          </cell>
          <cell r="E94" t="str">
            <v>0,00</v>
          </cell>
          <cell r="F94" t="str">
            <v>0,00</v>
          </cell>
          <cell r="I94" t="str">
            <v>100,00</v>
          </cell>
        </row>
        <row r="95">
          <cell r="A95" t="str">
            <v>Naujai įrengtos Naujosios g. asfaltbetonio dangos (8 216 kv.m) dalis</v>
          </cell>
          <cell r="D95" t="str">
            <v>proc.</v>
          </cell>
          <cell r="E95" t="str">
            <v>0,00</v>
          </cell>
          <cell r="F95" t="str">
            <v>36,00</v>
          </cell>
          <cell r="I95" t="str">
            <v>0,00</v>
          </cell>
        </row>
        <row r="96">
          <cell r="A96" t="str">
            <v>Įrengtos Sudvajų-Likiškėlių-Kernavės g. žiedinės sankryžos dalis</v>
          </cell>
          <cell r="D96" t="str">
            <v>proc.</v>
          </cell>
          <cell r="E96" t="str">
            <v>0,00</v>
          </cell>
          <cell r="F96" t="str">
            <v>100,00</v>
          </cell>
          <cell r="I96" t="str">
            <v>0,00</v>
          </cell>
        </row>
        <row r="97">
          <cell r="A97" t="str">
            <v>Rekonstruotos Tvirtovės g. asfaltbetonio dangos (5351 kv.m) dalis</v>
          </cell>
          <cell r="D97" t="str">
            <v>proc.</v>
          </cell>
          <cell r="E97" t="str">
            <v>0,00</v>
          </cell>
          <cell r="F97" t="str">
            <v>100,00</v>
          </cell>
          <cell r="I97" t="str">
            <v>0,00</v>
          </cell>
        </row>
        <row r="98">
          <cell r="A98" t="str">
            <v>Įrengtų žiedinių sankryžų Pulko-Gardino-Rūtų g. ir Pulko-Ulonų-Santaikos g. dalis</v>
          </cell>
          <cell r="D98" t="str">
            <v>proc.</v>
          </cell>
          <cell r="E98" t="str">
            <v>57,00</v>
          </cell>
          <cell r="F98" t="str">
            <v>43,00</v>
          </cell>
          <cell r="I98" t="str">
            <v>0,00</v>
          </cell>
        </row>
        <row r="99">
          <cell r="A99" t="str">
            <v>Atnaujintos S. Dariaus ir S. Girėno g. atkarpos šaligatvių dangos (2400 m2) dalis</v>
          </cell>
          <cell r="D99" t="str">
            <v>proc.</v>
          </cell>
          <cell r="E99" t="str">
            <v>0,00</v>
          </cell>
          <cell r="F99" t="str">
            <v>100,00</v>
          </cell>
          <cell r="I99" t="str">
            <v>0,00</v>
          </cell>
        </row>
        <row r="106">
          <cell r="A106" t="str">
            <v>Produkto vertinimo kriterijai:</v>
          </cell>
          <cell r="D106" t="str">
            <v>Mato vnt.</v>
          </cell>
          <cell r="E106" t="str">
            <v>2020</v>
          </cell>
          <cell r="F106" t="str">
            <v>2021</v>
          </cell>
          <cell r="I106" t="str">
            <v>2022</v>
          </cell>
        </row>
        <row r="107">
          <cell r="A107" t="str">
            <v>Įrengtų Kalnėnų g. šaligatvių (1097 kv. m) dalis</v>
          </cell>
          <cell r="D107" t="str">
            <v>proc.</v>
          </cell>
          <cell r="E107" t="str">
            <v>76,00</v>
          </cell>
          <cell r="F107" t="str">
            <v>0,00</v>
          </cell>
          <cell r="I107" t="str">
            <v>0,00</v>
          </cell>
        </row>
        <row r="108">
          <cell r="A108" t="str">
            <v>Įrengtų Kalnėnų g. lietaus nuotekų tinklų (1,016 km) dalis</v>
          </cell>
          <cell r="D108" t="str">
            <v>proc.</v>
          </cell>
          <cell r="E108" t="str">
            <v>76,00</v>
          </cell>
          <cell r="F108" t="str">
            <v>0,00</v>
          </cell>
          <cell r="I108" t="str">
            <v>0,00</v>
          </cell>
        </row>
        <row r="109">
          <cell r="A109" t="str">
            <v>Išasfaltuotos žvyruotos Šilelio g. (0,145 km) dalis</v>
          </cell>
          <cell r="D109" t="str">
            <v>proc.</v>
          </cell>
          <cell r="E109" t="str">
            <v>0,00</v>
          </cell>
          <cell r="F109" t="str">
            <v>0,00</v>
          </cell>
          <cell r="I109" t="str">
            <v>100,00</v>
          </cell>
        </row>
        <row r="110">
          <cell r="A110" t="str">
            <v>Išasfaltuotos žvyruotos Vėtrungės g. (0,222 km) dalis</v>
          </cell>
          <cell r="D110" t="str">
            <v>proc.</v>
          </cell>
          <cell r="E110" t="str">
            <v>0,00</v>
          </cell>
          <cell r="F110" t="str">
            <v>100,00</v>
          </cell>
          <cell r="I110" t="str">
            <v>0,00</v>
          </cell>
        </row>
        <row r="111">
          <cell r="A111" t="str">
            <v>Nutiestų Kalnų g. apšvietimo tinklų (0,770 km) dalis</v>
          </cell>
          <cell r="D111" t="str">
            <v>proc.</v>
          </cell>
          <cell r="E111" t="str">
            <v>100,00</v>
          </cell>
          <cell r="F111" t="str">
            <v>0,00</v>
          </cell>
          <cell r="I111" t="str">
            <v>0,00</v>
          </cell>
        </row>
        <row r="112">
          <cell r="A112" t="str">
            <v>Išasfaltuotos žvyruotos Ateities g. (0,350 km) dalis</v>
          </cell>
          <cell r="D112" t="str">
            <v>proc.</v>
          </cell>
          <cell r="E112" t="str">
            <v>0,00</v>
          </cell>
          <cell r="F112" t="str">
            <v>0,00</v>
          </cell>
          <cell r="I112" t="str">
            <v>100,00</v>
          </cell>
        </row>
        <row r="113">
          <cell r="A113" t="str">
            <v>Parengtų projektų skaičius</v>
          </cell>
          <cell r="D113" t="str">
            <v>vnt.</v>
          </cell>
          <cell r="E113" t="str">
            <v>9,00</v>
          </cell>
          <cell r="F113" t="str">
            <v>6,00</v>
          </cell>
          <cell r="I113" t="str">
            <v>6,00</v>
          </cell>
        </row>
        <row r="114">
          <cell r="A114" t="str">
            <v>Išasfaltuotos žvyruotos Kreivosios g. (0,205 km) dalis</v>
          </cell>
          <cell r="D114" t="str">
            <v>proc.</v>
          </cell>
          <cell r="E114" t="str">
            <v>0,00</v>
          </cell>
          <cell r="F114" t="str">
            <v>100,00</v>
          </cell>
          <cell r="I114" t="str">
            <v>0,00</v>
          </cell>
        </row>
        <row r="115">
          <cell r="A115" t="str">
            <v>Išasfaltuotos žvyruotos Saulės g. (0,386 km) dalis</v>
          </cell>
          <cell r="D115" t="str">
            <v>proc.</v>
          </cell>
          <cell r="E115" t="str">
            <v>0,00</v>
          </cell>
          <cell r="F115" t="str">
            <v>100,00</v>
          </cell>
          <cell r="I115" t="str">
            <v>0,00</v>
          </cell>
        </row>
        <row r="116">
          <cell r="A116" t="str">
            <v>Išasfaltuotos žvyruotos Saulėnų g. (0,483 km) dalis</v>
          </cell>
          <cell r="D116" t="str">
            <v>proc.</v>
          </cell>
          <cell r="E116" t="str">
            <v>0,00</v>
          </cell>
          <cell r="F116" t="str">
            <v>100,00</v>
          </cell>
          <cell r="I116" t="str">
            <v>0,00</v>
          </cell>
        </row>
        <row r="117">
          <cell r="A117" t="str">
            <v>Įrengtų Kalnėnų g. šviestuvų (20 vnt.) dalis</v>
          </cell>
          <cell r="D117" t="str">
            <v>proc.</v>
          </cell>
          <cell r="E117" t="str">
            <v>76,00</v>
          </cell>
          <cell r="F117" t="str">
            <v>0,00</v>
          </cell>
          <cell r="I117" t="str">
            <v>0,00</v>
          </cell>
        </row>
        <row r="118">
          <cell r="A118" t="str">
            <v>Įrengtų Ežerėlio g. šaligatvių (685 kv.m) dalis</v>
          </cell>
          <cell r="D118" t="str">
            <v>proc.</v>
          </cell>
          <cell r="E118" t="str">
            <v>60,00</v>
          </cell>
          <cell r="F118" t="str">
            <v>0,00</v>
          </cell>
          <cell r="I118" t="str">
            <v>0,00</v>
          </cell>
        </row>
        <row r="119">
          <cell r="A119" t="str">
            <v>Išasfaltuotos žvyruotos Ežerėlio g. (0,780km) dalis</v>
          </cell>
          <cell r="D119" t="str">
            <v>proc.</v>
          </cell>
          <cell r="E119" t="str">
            <v>60,00</v>
          </cell>
          <cell r="F119" t="str">
            <v>0,00</v>
          </cell>
          <cell r="I119" t="str">
            <v>0,00</v>
          </cell>
        </row>
        <row r="120">
          <cell r="A120" t="str">
            <v>Įrengtų Kalnų g. šviestuvų (25 vnt.) dalis</v>
          </cell>
          <cell r="D120" t="str">
            <v>proc.</v>
          </cell>
          <cell r="E120" t="str">
            <v>100,00</v>
          </cell>
          <cell r="F120" t="str">
            <v>0,00</v>
          </cell>
          <cell r="I120" t="str">
            <v>0,00</v>
          </cell>
        </row>
        <row r="121">
          <cell r="A121" t="str">
            <v>Išasfaltuotos žvyruotos Dailidžių g. (0,670 km) dalis</v>
          </cell>
          <cell r="D121" t="str">
            <v>proc.</v>
          </cell>
          <cell r="E121" t="str">
            <v>0,00</v>
          </cell>
          <cell r="F121" t="str">
            <v>100,00</v>
          </cell>
          <cell r="I121" t="str">
            <v>0,00</v>
          </cell>
        </row>
        <row r="122">
          <cell r="A122" t="str">
            <v>Nutiestų Ežerėlio g. apšvietimo tinklų (0,685 km) dalis</v>
          </cell>
          <cell r="D122" t="str">
            <v>proc.</v>
          </cell>
          <cell r="E122" t="str">
            <v>60,00</v>
          </cell>
          <cell r="F122" t="str">
            <v>0,00</v>
          </cell>
          <cell r="I122" t="str">
            <v>0,00</v>
          </cell>
        </row>
        <row r="123">
          <cell r="A123" t="str">
            <v>Išasfaltuotos žvyruotos Genių g. (0,200 km) dalis</v>
          </cell>
          <cell r="D123" t="str">
            <v>proc.</v>
          </cell>
          <cell r="E123" t="str">
            <v>0,00</v>
          </cell>
          <cell r="F123" t="str">
            <v>100,00</v>
          </cell>
          <cell r="I123" t="str">
            <v>0,00</v>
          </cell>
        </row>
        <row r="124">
          <cell r="A124" t="str">
            <v>Išasfaltuotos žvyruotos Kalnėnų g. (0,66 km) dalis</v>
          </cell>
          <cell r="D124" t="str">
            <v>proc.</v>
          </cell>
          <cell r="E124" t="str">
            <v>76,00</v>
          </cell>
          <cell r="F124" t="str">
            <v>0,00</v>
          </cell>
          <cell r="I124" t="str">
            <v>0,00</v>
          </cell>
        </row>
        <row r="125">
          <cell r="A125" t="str">
            <v>Išasfaltuotos žvyruotos Mėtų g. (0,682 km) dalis</v>
          </cell>
          <cell r="D125" t="str">
            <v>proc.</v>
          </cell>
          <cell r="E125" t="str">
            <v>100,00</v>
          </cell>
          <cell r="F125" t="str">
            <v>0,00</v>
          </cell>
          <cell r="I125" t="str">
            <v>0,00</v>
          </cell>
        </row>
        <row r="126">
          <cell r="A126" t="str">
            <v>Įrengtų Kalnų g. lietaus nuotekų tinklų (1,100 km) dalis</v>
          </cell>
          <cell r="D126" t="str">
            <v>proc.</v>
          </cell>
          <cell r="E126" t="str">
            <v>100,00</v>
          </cell>
          <cell r="F126" t="str">
            <v>0,00</v>
          </cell>
          <cell r="I126" t="str">
            <v>0,00</v>
          </cell>
        </row>
        <row r="127">
          <cell r="A127" t="str">
            <v>Išasfaltuotos žvyruotos Aukštakalnio g. (0,575km) dalis</v>
          </cell>
          <cell r="D127" t="str">
            <v>proc.</v>
          </cell>
          <cell r="E127" t="str">
            <v>0,00</v>
          </cell>
          <cell r="F127" t="str">
            <v>0,00</v>
          </cell>
          <cell r="I127" t="str">
            <v>100,00</v>
          </cell>
        </row>
        <row r="128">
          <cell r="A128" t="str">
            <v>Nutiestų Kalnėnų g. apšvietimo tinklų (0,609 km) dalis</v>
          </cell>
          <cell r="D128" t="str">
            <v>proc.</v>
          </cell>
          <cell r="E128" t="str">
            <v>76,00</v>
          </cell>
          <cell r="F128" t="str">
            <v>0,00</v>
          </cell>
          <cell r="I128" t="str">
            <v>0,00</v>
          </cell>
        </row>
        <row r="129">
          <cell r="A129" t="str">
            <v>Išasfaltuotos žvyruotos Šlaito g. (0,371km) dalis</v>
          </cell>
          <cell r="D129" t="str">
            <v>proc.</v>
          </cell>
          <cell r="E129" t="str">
            <v>100,00</v>
          </cell>
          <cell r="F129" t="str">
            <v>0,00</v>
          </cell>
          <cell r="I129" t="str">
            <v>0,00</v>
          </cell>
        </row>
        <row r="130">
          <cell r="A130" t="str">
            <v>Išasfaltuotos žvyruotos Kalnų g. (0,700 km) dalis</v>
          </cell>
          <cell r="D130" t="str">
            <v>proc.</v>
          </cell>
          <cell r="E130" t="str">
            <v>100,00</v>
          </cell>
          <cell r="F130" t="str">
            <v>0,00</v>
          </cell>
          <cell r="I130" t="str">
            <v>0,00</v>
          </cell>
        </row>
        <row r="131">
          <cell r="A131" t="str">
            <v>Išasfaltuotos žvyruotos Medžiotojų g. (0,575km) dalis</v>
          </cell>
          <cell r="D131" t="str">
            <v>proc.</v>
          </cell>
          <cell r="E131" t="str">
            <v>0,00</v>
          </cell>
          <cell r="F131" t="str">
            <v>0,00</v>
          </cell>
          <cell r="I131" t="str">
            <v>100,00</v>
          </cell>
        </row>
        <row r="132">
          <cell r="A132" t="str">
            <v>Išasfaltuotos žvyruotos Zaidų g. (0,491 km) dalis</v>
          </cell>
          <cell r="D132" t="str">
            <v>proc.</v>
          </cell>
          <cell r="E132" t="str">
            <v>0,00</v>
          </cell>
          <cell r="F132" t="str">
            <v>0,00</v>
          </cell>
          <cell r="I132" t="str">
            <v>100,00</v>
          </cell>
        </row>
        <row r="133">
          <cell r="A133" t="str">
            <v>Išasfaltuotos žvyruotos Vaivorykštės g. (0,285 km) dalis</v>
          </cell>
          <cell r="D133" t="str">
            <v>proc.</v>
          </cell>
          <cell r="E133" t="str">
            <v>0,00</v>
          </cell>
          <cell r="F133" t="str">
            <v>100,00</v>
          </cell>
          <cell r="I133" t="str">
            <v>0,00</v>
          </cell>
        </row>
        <row r="134">
          <cell r="A134" t="str">
            <v>Išasfaltuotos žvyruotos Tiesos g. (0,575km) dalis</v>
          </cell>
          <cell r="D134" t="str">
            <v>proc.</v>
          </cell>
          <cell r="E134" t="str">
            <v>0,00</v>
          </cell>
          <cell r="F134" t="str">
            <v>0,00</v>
          </cell>
          <cell r="I134" t="str">
            <v>100,00</v>
          </cell>
        </row>
        <row r="135">
          <cell r="A135" t="str">
            <v>Išasfaltuotos žvyruotos Rugių g. (0,177 km) dalis</v>
          </cell>
          <cell r="D135" t="str">
            <v>proc.</v>
          </cell>
          <cell r="E135" t="str">
            <v>0,00</v>
          </cell>
          <cell r="F135" t="str">
            <v>0,00</v>
          </cell>
          <cell r="I135" t="str">
            <v>100,00</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0"/>
  <sheetViews>
    <sheetView tabSelected="1" zoomScale="85" zoomScaleNormal="85" workbookViewId="0">
      <selection activeCell="Q12" sqref="Q12"/>
    </sheetView>
  </sheetViews>
  <sheetFormatPr defaultRowHeight="15.75" x14ac:dyDescent="0.25"/>
  <cols>
    <col min="1" max="1" width="16" style="115" customWidth="1"/>
    <col min="2" max="2" width="14.5703125" style="115" customWidth="1"/>
    <col min="3" max="3" width="6.140625" style="115" customWidth="1"/>
    <col min="4" max="4" width="9.7109375" style="115" customWidth="1"/>
    <col min="5" max="5" width="15.140625" style="115" customWidth="1"/>
    <col min="6" max="6" width="8.42578125" style="115" customWidth="1"/>
    <col min="7" max="7" width="0.140625" style="115" customWidth="1"/>
    <col min="8" max="8" width="6.42578125" style="115" customWidth="1"/>
    <col min="9" max="9" width="4.140625" style="115" customWidth="1"/>
    <col min="10" max="10" width="0.140625" style="115" customWidth="1"/>
    <col min="11" max="11" width="10.85546875" style="115" customWidth="1"/>
    <col min="12" max="12" width="0" style="115" hidden="1" customWidth="1"/>
    <col min="13" max="16384" width="9.140625" style="115"/>
  </cols>
  <sheetData>
    <row r="1" spans="1:11" ht="21.6" customHeight="1" x14ac:dyDescent="0.25">
      <c r="A1" s="140" t="s">
        <v>48</v>
      </c>
      <c r="B1" s="141"/>
      <c r="C1" s="141"/>
      <c r="D1" s="141"/>
      <c r="E1" s="141"/>
      <c r="F1" s="141"/>
      <c r="G1" s="141"/>
      <c r="H1" s="141"/>
      <c r="I1" s="141"/>
      <c r="J1" s="141"/>
      <c r="K1" s="141"/>
    </row>
    <row r="2" spans="1:11" ht="21.6" customHeight="1" x14ac:dyDescent="0.25">
      <c r="A2" s="142" t="s">
        <v>215</v>
      </c>
      <c r="B2" s="132"/>
      <c r="C2" s="132"/>
      <c r="D2" s="132"/>
      <c r="E2" s="132"/>
      <c r="F2" s="132"/>
      <c r="G2" s="132"/>
      <c r="H2" s="132"/>
      <c r="I2" s="132"/>
      <c r="J2" s="132"/>
      <c r="K2" s="132"/>
    </row>
    <row r="3" spans="1:11" ht="13.5" customHeight="1" x14ac:dyDescent="0.25"/>
    <row r="4" spans="1:11" ht="21.6" customHeight="1" x14ac:dyDescent="0.25">
      <c r="A4" s="143" t="s">
        <v>297</v>
      </c>
      <c r="B4" s="132"/>
      <c r="C4" s="132"/>
      <c r="D4" s="132"/>
      <c r="E4" s="132"/>
      <c r="F4" s="132"/>
      <c r="G4" s="132"/>
      <c r="H4" s="132"/>
      <c r="I4" s="132"/>
      <c r="J4" s="132"/>
      <c r="K4" s="132"/>
    </row>
    <row r="5" spans="1:11" ht="11.45" customHeight="1" x14ac:dyDescent="0.25"/>
    <row r="6" spans="1:11" ht="18.600000000000001" customHeight="1" x14ac:dyDescent="0.25">
      <c r="A6" s="144" t="s">
        <v>216</v>
      </c>
      <c r="B6" s="130"/>
      <c r="C6" s="144" t="s">
        <v>237</v>
      </c>
      <c r="D6" s="145"/>
      <c r="E6" s="145"/>
      <c r="F6" s="145"/>
      <c r="G6" s="145"/>
      <c r="H6" s="145"/>
      <c r="I6" s="145"/>
      <c r="J6" s="145"/>
      <c r="K6" s="130"/>
    </row>
    <row r="7" spans="1:11" ht="32.85" customHeight="1" x14ac:dyDescent="0.25">
      <c r="A7" s="144" t="s">
        <v>217</v>
      </c>
      <c r="B7" s="130"/>
      <c r="C7" s="146" t="s">
        <v>218</v>
      </c>
      <c r="D7" s="145"/>
      <c r="E7" s="145"/>
      <c r="F7" s="145"/>
      <c r="G7" s="145"/>
      <c r="H7" s="145"/>
      <c r="I7" s="145"/>
      <c r="J7" s="145"/>
      <c r="K7" s="130"/>
    </row>
    <row r="8" spans="1:11" ht="20.85" customHeight="1" x14ac:dyDescent="0.25">
      <c r="A8" s="144" t="s">
        <v>219</v>
      </c>
      <c r="B8" s="130"/>
      <c r="C8" s="146" t="s">
        <v>295</v>
      </c>
      <c r="D8" s="145"/>
      <c r="E8" s="145"/>
      <c r="F8" s="145"/>
      <c r="G8" s="145"/>
      <c r="H8" s="145"/>
      <c r="I8" s="145"/>
      <c r="J8" s="145"/>
      <c r="K8" s="130"/>
    </row>
    <row r="9" spans="1:11" ht="5.0999999999999996" customHeight="1" x14ac:dyDescent="0.25"/>
    <row r="10" spans="1:11" ht="17.100000000000001" customHeight="1" x14ac:dyDescent="0.25">
      <c r="A10" s="144" t="s">
        <v>220</v>
      </c>
      <c r="B10" s="130"/>
      <c r="C10" s="146" t="s">
        <v>48</v>
      </c>
      <c r="D10" s="145"/>
      <c r="E10" s="145"/>
      <c r="F10" s="145"/>
      <c r="G10" s="130"/>
      <c r="H10" s="147" t="s">
        <v>1</v>
      </c>
      <c r="I10" s="130"/>
      <c r="J10" s="129" t="s">
        <v>47</v>
      </c>
      <c r="K10" s="130"/>
    </row>
    <row r="11" spans="1:11" ht="5.0999999999999996" customHeight="1" x14ac:dyDescent="0.25"/>
    <row r="12" spans="1:11" ht="152.25" customHeight="1" x14ac:dyDescent="0.25">
      <c r="A12" s="144" t="s">
        <v>221</v>
      </c>
      <c r="B12" s="130"/>
      <c r="C12" s="137" t="s">
        <v>222</v>
      </c>
      <c r="D12" s="153"/>
      <c r="E12" s="153"/>
      <c r="F12" s="153"/>
      <c r="G12" s="153"/>
      <c r="H12" s="153"/>
      <c r="I12" s="153"/>
      <c r="J12" s="153"/>
      <c r="K12" s="154"/>
    </row>
    <row r="13" spans="1:11" ht="32.85" customHeight="1" x14ac:dyDescent="0.25">
      <c r="A13" s="144" t="s">
        <v>238</v>
      </c>
      <c r="B13" s="130"/>
      <c r="C13" s="148" t="s">
        <v>234</v>
      </c>
      <c r="D13" s="149"/>
      <c r="E13" s="149"/>
      <c r="F13" s="149"/>
      <c r="G13" s="150"/>
      <c r="H13" s="151" t="s">
        <v>1</v>
      </c>
      <c r="I13" s="150"/>
      <c r="J13" s="152">
        <v>3</v>
      </c>
      <c r="K13" s="150"/>
    </row>
    <row r="14" spans="1:11" ht="48.6" customHeight="1" x14ac:dyDescent="0.25">
      <c r="A14" s="144" t="s">
        <v>296</v>
      </c>
      <c r="B14" s="130"/>
      <c r="C14" s="148" t="s">
        <v>235</v>
      </c>
      <c r="D14" s="149"/>
      <c r="E14" s="149"/>
      <c r="F14" s="149"/>
      <c r="G14" s="150"/>
      <c r="H14" s="151" t="s">
        <v>1</v>
      </c>
      <c r="I14" s="150"/>
      <c r="J14" s="152">
        <v>3</v>
      </c>
      <c r="K14" s="150"/>
    </row>
    <row r="15" spans="1:11" ht="0" hidden="1" customHeight="1" x14ac:dyDescent="0.25"/>
    <row r="16" spans="1:11" ht="4.9000000000000004" customHeight="1" x14ac:dyDescent="0.25"/>
    <row r="17" spans="1:11" ht="31.5" x14ac:dyDescent="0.25">
      <c r="A17" s="116" t="s">
        <v>223</v>
      </c>
      <c r="B17" s="146" t="s">
        <v>50</v>
      </c>
      <c r="C17" s="145"/>
      <c r="D17" s="145"/>
      <c r="E17" s="145"/>
      <c r="F17" s="130"/>
      <c r="G17" s="147" t="s">
        <v>239</v>
      </c>
      <c r="H17" s="145"/>
      <c r="I17" s="145"/>
      <c r="J17" s="130"/>
      <c r="K17" s="117" t="s">
        <v>49</v>
      </c>
    </row>
    <row r="18" spans="1:11" ht="17.100000000000001" customHeight="1" x14ac:dyDescent="0.25">
      <c r="A18" s="131" t="s">
        <v>242</v>
      </c>
      <c r="B18" s="132"/>
      <c r="C18" s="132"/>
      <c r="D18" s="132"/>
      <c r="E18" s="132"/>
      <c r="F18" s="132"/>
      <c r="G18" s="132"/>
      <c r="H18" s="132"/>
      <c r="I18" s="132"/>
      <c r="J18" s="132"/>
      <c r="K18" s="133"/>
    </row>
    <row r="19" spans="1:11" ht="72.75" customHeight="1" x14ac:dyDescent="0.25">
      <c r="A19" s="134" t="s">
        <v>243</v>
      </c>
      <c r="B19" s="135"/>
      <c r="C19" s="135"/>
      <c r="D19" s="135"/>
      <c r="E19" s="135"/>
      <c r="F19" s="135"/>
      <c r="G19" s="135"/>
      <c r="H19" s="135"/>
      <c r="I19" s="135"/>
      <c r="J19" s="135"/>
      <c r="K19" s="136"/>
    </row>
    <row r="20" spans="1:11" x14ac:dyDescent="0.25">
      <c r="A20" s="137" t="s">
        <v>224</v>
      </c>
      <c r="B20" s="138"/>
      <c r="C20" s="139"/>
      <c r="D20" s="118" t="s">
        <v>12</v>
      </c>
      <c r="E20" s="118" t="s">
        <v>16</v>
      </c>
      <c r="F20" s="137" t="s">
        <v>17</v>
      </c>
      <c r="G20" s="138"/>
      <c r="H20" s="139"/>
      <c r="I20" s="137" t="s">
        <v>18</v>
      </c>
      <c r="J20" s="138"/>
      <c r="K20" s="139"/>
    </row>
    <row r="21" spans="1:11" ht="34.5" customHeight="1" x14ac:dyDescent="0.25">
      <c r="A21" s="137" t="s">
        <v>51</v>
      </c>
      <c r="B21" s="138"/>
      <c r="C21" s="139"/>
      <c r="D21" s="118" t="s">
        <v>39</v>
      </c>
      <c r="E21" s="118" t="s">
        <v>26</v>
      </c>
      <c r="F21" s="137" t="s">
        <v>26</v>
      </c>
      <c r="G21" s="138"/>
      <c r="H21" s="139"/>
      <c r="I21" s="137" t="s">
        <v>28</v>
      </c>
      <c r="J21" s="138"/>
      <c r="K21" s="139"/>
    </row>
    <row r="22" spans="1:11" ht="17.100000000000001" customHeight="1" x14ac:dyDescent="0.25">
      <c r="A22" s="134" t="s">
        <v>244</v>
      </c>
      <c r="B22" s="135"/>
      <c r="C22" s="135"/>
      <c r="D22" s="135"/>
      <c r="E22" s="135"/>
      <c r="F22" s="135"/>
      <c r="G22" s="135"/>
      <c r="H22" s="135"/>
      <c r="I22" s="135"/>
      <c r="J22" s="135"/>
      <c r="K22" s="136"/>
    </row>
    <row r="23" spans="1:11" ht="54" customHeight="1" x14ac:dyDescent="0.25">
      <c r="A23" s="134" t="s">
        <v>245</v>
      </c>
      <c r="B23" s="135"/>
      <c r="C23" s="135"/>
      <c r="D23" s="135"/>
      <c r="E23" s="135"/>
      <c r="F23" s="135"/>
      <c r="G23" s="135"/>
      <c r="H23" s="135"/>
      <c r="I23" s="135"/>
      <c r="J23" s="135"/>
      <c r="K23" s="136"/>
    </row>
    <row r="24" spans="1:11" x14ac:dyDescent="0.25">
      <c r="A24" s="137" t="s">
        <v>225</v>
      </c>
      <c r="B24" s="138"/>
      <c r="C24" s="139"/>
      <c r="D24" s="118" t="s">
        <v>12</v>
      </c>
      <c r="E24" s="118" t="s">
        <v>16</v>
      </c>
      <c r="F24" s="137" t="s">
        <v>17</v>
      </c>
      <c r="G24" s="138"/>
      <c r="H24" s="139"/>
      <c r="I24" s="137" t="s">
        <v>18</v>
      </c>
      <c r="J24" s="138"/>
      <c r="K24" s="139"/>
    </row>
    <row r="25" spans="1:11" ht="66.75" customHeight="1" x14ac:dyDescent="0.25">
      <c r="A25" s="137" t="s">
        <v>54</v>
      </c>
      <c r="B25" s="138"/>
      <c r="C25" s="139"/>
      <c r="D25" s="118" t="s">
        <v>19</v>
      </c>
      <c r="E25" s="118" t="s">
        <v>25</v>
      </c>
      <c r="F25" s="137" t="s">
        <v>25</v>
      </c>
      <c r="G25" s="138"/>
      <c r="H25" s="139"/>
      <c r="I25" s="137" t="s">
        <v>25</v>
      </c>
      <c r="J25" s="138"/>
      <c r="K25" s="139"/>
    </row>
    <row r="26" spans="1:11" ht="21.95" customHeight="1" x14ac:dyDescent="0.25">
      <c r="A26" s="134" t="s">
        <v>246</v>
      </c>
      <c r="B26" s="135"/>
      <c r="C26" s="135"/>
      <c r="D26" s="135"/>
      <c r="E26" s="135"/>
      <c r="F26" s="135"/>
      <c r="G26" s="135"/>
      <c r="H26" s="135"/>
      <c r="I26" s="135"/>
      <c r="J26" s="135"/>
      <c r="K26" s="136"/>
    </row>
    <row r="27" spans="1:11" ht="36.75" customHeight="1" x14ac:dyDescent="0.25">
      <c r="A27" s="134" t="s">
        <v>247</v>
      </c>
      <c r="B27" s="135"/>
      <c r="C27" s="135"/>
      <c r="D27" s="135"/>
      <c r="E27" s="135"/>
      <c r="F27" s="135"/>
      <c r="G27" s="135"/>
      <c r="H27" s="135"/>
      <c r="I27" s="135"/>
      <c r="J27" s="135"/>
      <c r="K27" s="136"/>
    </row>
    <row r="28" spans="1:11" ht="71.25" customHeight="1" x14ac:dyDescent="0.25">
      <c r="A28" s="134" t="s">
        <v>248</v>
      </c>
      <c r="B28" s="135"/>
      <c r="C28" s="135"/>
      <c r="D28" s="135"/>
      <c r="E28" s="135"/>
      <c r="F28" s="135"/>
      <c r="G28" s="135"/>
      <c r="H28" s="135"/>
      <c r="I28" s="135"/>
      <c r="J28" s="135"/>
      <c r="K28" s="136"/>
    </row>
    <row r="29" spans="1:11" ht="0" hidden="1" customHeight="1" x14ac:dyDescent="0.25">
      <c r="A29" s="119"/>
      <c r="B29" s="120"/>
      <c r="C29" s="120"/>
      <c r="D29" s="120"/>
      <c r="E29" s="120"/>
      <c r="F29" s="120"/>
      <c r="G29" s="120"/>
      <c r="H29" s="120"/>
      <c r="I29" s="120"/>
      <c r="J29" s="120"/>
      <c r="K29" s="121"/>
    </row>
    <row r="30" spans="1:11" x14ac:dyDescent="0.25">
      <c r="A30" s="137" t="s">
        <v>225</v>
      </c>
      <c r="B30" s="138"/>
      <c r="C30" s="139"/>
      <c r="D30" s="118" t="s">
        <v>12</v>
      </c>
      <c r="E30" s="118" t="s">
        <v>16</v>
      </c>
      <c r="F30" s="137" t="s">
        <v>17</v>
      </c>
      <c r="G30" s="138"/>
      <c r="H30" s="139"/>
      <c r="I30" s="137" t="s">
        <v>18</v>
      </c>
      <c r="J30" s="138"/>
      <c r="K30" s="139"/>
    </row>
    <row r="31" spans="1:11" ht="33.75" customHeight="1" x14ac:dyDescent="0.25">
      <c r="A31" s="137" t="s">
        <v>57</v>
      </c>
      <c r="B31" s="138"/>
      <c r="C31" s="139"/>
      <c r="D31" s="118" t="s">
        <v>23</v>
      </c>
      <c r="E31" s="118" t="s">
        <v>45</v>
      </c>
      <c r="F31" s="137" t="s">
        <v>45</v>
      </c>
      <c r="G31" s="138"/>
      <c r="H31" s="139"/>
      <c r="I31" s="137" t="s">
        <v>45</v>
      </c>
      <c r="J31" s="138"/>
      <c r="K31" s="139"/>
    </row>
    <row r="32" spans="1:11" ht="17.100000000000001" customHeight="1" x14ac:dyDescent="0.25">
      <c r="A32" s="134" t="s">
        <v>249</v>
      </c>
      <c r="B32" s="135"/>
      <c r="C32" s="135"/>
      <c r="D32" s="135"/>
      <c r="E32" s="135"/>
      <c r="F32" s="135"/>
      <c r="G32" s="135"/>
      <c r="H32" s="135"/>
      <c r="I32" s="135"/>
      <c r="J32" s="135"/>
      <c r="K32" s="136"/>
    </row>
    <row r="33" spans="1:11" ht="58.5" customHeight="1" x14ac:dyDescent="0.25">
      <c r="A33" s="134" t="s">
        <v>250</v>
      </c>
      <c r="B33" s="135"/>
      <c r="C33" s="135"/>
      <c r="D33" s="135"/>
      <c r="E33" s="135"/>
      <c r="F33" s="135"/>
      <c r="G33" s="135"/>
      <c r="H33" s="135"/>
      <c r="I33" s="135"/>
      <c r="J33" s="135"/>
      <c r="K33" s="136"/>
    </row>
    <row r="34" spans="1:11" ht="0" hidden="1" customHeight="1" x14ac:dyDescent="0.25">
      <c r="A34" s="119"/>
      <c r="B34" s="120"/>
      <c r="C34" s="120"/>
      <c r="D34" s="120"/>
      <c r="E34" s="120"/>
      <c r="F34" s="120"/>
      <c r="G34" s="120"/>
      <c r="H34" s="120"/>
      <c r="I34" s="120"/>
      <c r="J34" s="120"/>
      <c r="K34" s="121"/>
    </row>
    <row r="35" spans="1:11" x14ac:dyDescent="0.25">
      <c r="A35" s="137" t="s">
        <v>225</v>
      </c>
      <c r="B35" s="138"/>
      <c r="C35" s="139"/>
      <c r="D35" s="118" t="s">
        <v>12</v>
      </c>
      <c r="E35" s="118" t="s">
        <v>16</v>
      </c>
      <c r="F35" s="137" t="s">
        <v>17</v>
      </c>
      <c r="G35" s="138"/>
      <c r="H35" s="139"/>
      <c r="I35" s="137" t="s">
        <v>18</v>
      </c>
      <c r="J35" s="138"/>
      <c r="K35" s="139"/>
    </row>
    <row r="36" spans="1:11" ht="18" customHeight="1" x14ac:dyDescent="0.25">
      <c r="A36" s="137" t="s">
        <v>60</v>
      </c>
      <c r="B36" s="138"/>
      <c r="C36" s="139"/>
      <c r="D36" s="118" t="s">
        <v>23</v>
      </c>
      <c r="E36" s="118" t="s">
        <v>33</v>
      </c>
      <c r="F36" s="137" t="s">
        <v>33</v>
      </c>
      <c r="G36" s="138"/>
      <c r="H36" s="139"/>
      <c r="I36" s="137" t="s">
        <v>33</v>
      </c>
      <c r="J36" s="138"/>
      <c r="K36" s="139"/>
    </row>
    <row r="37" spans="1:11" ht="17.100000000000001" customHeight="1" x14ac:dyDescent="0.25">
      <c r="A37" s="134" t="s">
        <v>251</v>
      </c>
      <c r="B37" s="135"/>
      <c r="C37" s="135"/>
      <c r="D37" s="135"/>
      <c r="E37" s="135"/>
      <c r="F37" s="135"/>
      <c r="G37" s="135"/>
      <c r="H37" s="135"/>
      <c r="I37" s="135"/>
      <c r="J37" s="135"/>
      <c r="K37" s="136"/>
    </row>
    <row r="38" spans="1:11" ht="63.75" customHeight="1" x14ac:dyDescent="0.25">
      <c r="A38" s="134" t="s">
        <v>252</v>
      </c>
      <c r="B38" s="135"/>
      <c r="C38" s="135"/>
      <c r="D38" s="135"/>
      <c r="E38" s="135"/>
      <c r="F38" s="135"/>
      <c r="G38" s="135"/>
      <c r="H38" s="135"/>
      <c r="I38" s="135"/>
      <c r="J38" s="135"/>
      <c r="K38" s="136"/>
    </row>
    <row r="39" spans="1:11" ht="0" hidden="1" customHeight="1" x14ac:dyDescent="0.25">
      <c r="A39" s="119"/>
      <c r="B39" s="120"/>
      <c r="C39" s="120"/>
      <c r="D39" s="120"/>
      <c r="E39" s="120"/>
      <c r="F39" s="120"/>
      <c r="G39" s="120"/>
      <c r="H39" s="120"/>
      <c r="I39" s="120"/>
      <c r="J39" s="120"/>
      <c r="K39" s="121"/>
    </row>
    <row r="40" spans="1:11" x14ac:dyDescent="0.25">
      <c r="A40" s="137" t="s">
        <v>225</v>
      </c>
      <c r="B40" s="138"/>
      <c r="C40" s="139"/>
      <c r="D40" s="118" t="s">
        <v>12</v>
      </c>
      <c r="E40" s="118" t="s">
        <v>16</v>
      </c>
      <c r="F40" s="137" t="s">
        <v>17</v>
      </c>
      <c r="G40" s="138"/>
      <c r="H40" s="139"/>
      <c r="I40" s="137" t="s">
        <v>18</v>
      </c>
      <c r="J40" s="138"/>
      <c r="K40" s="139"/>
    </row>
    <row r="41" spans="1:11" ht="22.5" customHeight="1" x14ac:dyDescent="0.25">
      <c r="A41" s="137" t="s">
        <v>63</v>
      </c>
      <c r="B41" s="138"/>
      <c r="C41" s="139"/>
      <c r="D41" s="118" t="s">
        <v>19</v>
      </c>
      <c r="E41" s="118" t="s">
        <v>20</v>
      </c>
      <c r="F41" s="137" t="s">
        <v>20</v>
      </c>
      <c r="G41" s="138"/>
      <c r="H41" s="139"/>
      <c r="I41" s="137" t="s">
        <v>20</v>
      </c>
      <c r="J41" s="138"/>
      <c r="K41" s="139"/>
    </row>
    <row r="42" spans="1:11" ht="17.100000000000001" customHeight="1" x14ac:dyDescent="0.25">
      <c r="A42" s="134" t="s">
        <v>253</v>
      </c>
      <c r="B42" s="135"/>
      <c r="C42" s="135"/>
      <c r="D42" s="135"/>
      <c r="E42" s="135"/>
      <c r="F42" s="135"/>
      <c r="G42" s="135"/>
      <c r="H42" s="135"/>
      <c r="I42" s="135"/>
      <c r="J42" s="135"/>
      <c r="K42" s="136"/>
    </row>
    <row r="43" spans="1:11" ht="66.75" customHeight="1" x14ac:dyDescent="0.25">
      <c r="A43" s="134" t="s">
        <v>254</v>
      </c>
      <c r="B43" s="135"/>
      <c r="C43" s="135"/>
      <c r="D43" s="135"/>
      <c r="E43" s="135"/>
      <c r="F43" s="135"/>
      <c r="G43" s="135"/>
      <c r="H43" s="135"/>
      <c r="I43" s="135"/>
      <c r="J43" s="135"/>
      <c r="K43" s="136"/>
    </row>
    <row r="44" spans="1:11" ht="5.25" hidden="1" customHeight="1" x14ac:dyDescent="0.25">
      <c r="A44" s="119"/>
      <c r="B44" s="120"/>
      <c r="C44" s="120"/>
      <c r="D44" s="120"/>
      <c r="E44" s="120"/>
      <c r="F44" s="120"/>
      <c r="G44" s="120"/>
      <c r="H44" s="120"/>
      <c r="I44" s="120"/>
      <c r="J44" s="120"/>
      <c r="K44" s="121"/>
    </row>
    <row r="45" spans="1:11" x14ac:dyDescent="0.25">
      <c r="A45" s="137" t="s">
        <v>225</v>
      </c>
      <c r="B45" s="138"/>
      <c r="C45" s="139"/>
      <c r="D45" s="118" t="s">
        <v>12</v>
      </c>
      <c r="E45" s="118" t="s">
        <v>16</v>
      </c>
      <c r="F45" s="137" t="s">
        <v>17</v>
      </c>
      <c r="G45" s="138"/>
      <c r="H45" s="139"/>
      <c r="I45" s="137" t="s">
        <v>18</v>
      </c>
      <c r="J45" s="138"/>
      <c r="K45" s="139"/>
    </row>
    <row r="46" spans="1:11" ht="17.25" customHeight="1" x14ac:dyDescent="0.25">
      <c r="A46" s="137" t="s">
        <v>66</v>
      </c>
      <c r="B46" s="138"/>
      <c r="C46" s="139"/>
      <c r="D46" s="118" t="s">
        <v>23</v>
      </c>
      <c r="E46" s="118" t="s">
        <v>25</v>
      </c>
      <c r="F46" s="137" t="s">
        <v>34</v>
      </c>
      <c r="G46" s="138"/>
      <c r="H46" s="139"/>
      <c r="I46" s="137" t="s">
        <v>34</v>
      </c>
      <c r="J46" s="138"/>
      <c r="K46" s="139"/>
    </row>
    <row r="47" spans="1:11" ht="0" hidden="1" customHeight="1" x14ac:dyDescent="0.25">
      <c r="A47" s="119"/>
      <c r="B47" s="120"/>
      <c r="C47" s="120"/>
      <c r="D47" s="120"/>
      <c r="E47" s="120"/>
      <c r="F47" s="120"/>
      <c r="G47" s="120"/>
      <c r="H47" s="120"/>
      <c r="I47" s="120"/>
      <c r="J47" s="120"/>
      <c r="K47" s="121"/>
    </row>
    <row r="48" spans="1:11" ht="39" customHeight="1" x14ac:dyDescent="0.25">
      <c r="A48" s="134" t="s">
        <v>255</v>
      </c>
      <c r="B48" s="135"/>
      <c r="C48" s="135"/>
      <c r="D48" s="135"/>
      <c r="E48" s="135"/>
      <c r="F48" s="135"/>
      <c r="G48" s="135"/>
      <c r="H48" s="135"/>
      <c r="I48" s="135"/>
      <c r="J48" s="135"/>
      <c r="K48" s="136"/>
    </row>
    <row r="49" spans="1:11" ht="35.25" customHeight="1" x14ac:dyDescent="0.25">
      <c r="A49" s="134" t="s">
        <v>256</v>
      </c>
      <c r="B49" s="135"/>
      <c r="C49" s="135"/>
      <c r="D49" s="135"/>
      <c r="E49" s="135"/>
      <c r="F49" s="135"/>
      <c r="G49" s="135"/>
      <c r="H49" s="135"/>
      <c r="I49" s="135"/>
      <c r="J49" s="135"/>
      <c r="K49" s="136"/>
    </row>
    <row r="50" spans="1:11" ht="0" hidden="1" customHeight="1" x14ac:dyDescent="0.25">
      <c r="A50" s="119"/>
      <c r="B50" s="120"/>
      <c r="C50" s="120"/>
      <c r="D50" s="120"/>
      <c r="E50" s="120"/>
      <c r="F50" s="120"/>
      <c r="G50" s="120"/>
      <c r="H50" s="120"/>
      <c r="I50" s="120"/>
      <c r="J50" s="120"/>
      <c r="K50" s="121"/>
    </row>
    <row r="51" spans="1:11" x14ac:dyDescent="0.25">
      <c r="A51" s="137" t="s">
        <v>225</v>
      </c>
      <c r="B51" s="138"/>
      <c r="C51" s="139"/>
      <c r="D51" s="118" t="s">
        <v>12</v>
      </c>
      <c r="E51" s="118" t="s">
        <v>16</v>
      </c>
      <c r="F51" s="137" t="s">
        <v>17</v>
      </c>
      <c r="G51" s="138"/>
      <c r="H51" s="139"/>
      <c r="I51" s="137" t="s">
        <v>18</v>
      </c>
      <c r="J51" s="138"/>
      <c r="K51" s="139"/>
    </row>
    <row r="52" spans="1:11" x14ac:dyDescent="0.25">
      <c r="A52" s="137" t="s">
        <v>44</v>
      </c>
      <c r="B52" s="138"/>
      <c r="C52" s="139"/>
      <c r="D52" s="118" t="s">
        <v>19</v>
      </c>
      <c r="E52" s="118" t="s">
        <v>20</v>
      </c>
      <c r="F52" s="137" t="s">
        <v>20</v>
      </c>
      <c r="G52" s="138"/>
      <c r="H52" s="139"/>
      <c r="I52" s="137" t="s">
        <v>20</v>
      </c>
      <c r="J52" s="138"/>
      <c r="K52" s="139"/>
    </row>
    <row r="53" spans="1:11" ht="17.100000000000001" customHeight="1" x14ac:dyDescent="0.25">
      <c r="A53" s="134" t="s">
        <v>257</v>
      </c>
      <c r="B53" s="135"/>
      <c r="C53" s="135"/>
      <c r="D53" s="135"/>
      <c r="E53" s="135"/>
      <c r="F53" s="135"/>
      <c r="G53" s="135"/>
      <c r="H53" s="135"/>
      <c r="I53" s="135"/>
      <c r="J53" s="135"/>
      <c r="K53" s="136"/>
    </row>
    <row r="54" spans="1:11" ht="65.25" customHeight="1" x14ac:dyDescent="0.25">
      <c r="A54" s="134" t="s">
        <v>258</v>
      </c>
      <c r="B54" s="135"/>
      <c r="C54" s="135"/>
      <c r="D54" s="135"/>
      <c r="E54" s="135"/>
      <c r="F54" s="135"/>
      <c r="G54" s="135"/>
      <c r="H54" s="135"/>
      <c r="I54" s="135"/>
      <c r="J54" s="135"/>
      <c r="K54" s="136"/>
    </row>
    <row r="55" spans="1:11" ht="0" hidden="1" customHeight="1" x14ac:dyDescent="0.25">
      <c r="A55" s="119"/>
      <c r="B55" s="120"/>
      <c r="C55" s="120"/>
      <c r="D55" s="120"/>
      <c r="E55" s="120"/>
      <c r="F55" s="120"/>
      <c r="G55" s="120"/>
      <c r="H55" s="120"/>
      <c r="I55" s="120"/>
      <c r="J55" s="120"/>
      <c r="K55" s="121"/>
    </row>
    <row r="56" spans="1:11" x14ac:dyDescent="0.25">
      <c r="A56" s="137" t="s">
        <v>225</v>
      </c>
      <c r="B56" s="138"/>
      <c r="C56" s="139"/>
      <c r="D56" s="118" t="s">
        <v>12</v>
      </c>
      <c r="E56" s="118" t="s">
        <v>16</v>
      </c>
      <c r="F56" s="137" t="s">
        <v>17</v>
      </c>
      <c r="G56" s="138"/>
      <c r="H56" s="139"/>
      <c r="I56" s="137" t="s">
        <v>18</v>
      </c>
      <c r="J56" s="138"/>
      <c r="K56" s="139"/>
    </row>
    <row r="57" spans="1:11" x14ac:dyDescent="0.25">
      <c r="A57" s="137" t="s">
        <v>71</v>
      </c>
      <c r="B57" s="138"/>
      <c r="C57" s="139"/>
      <c r="D57" s="118" t="s">
        <v>23</v>
      </c>
      <c r="E57" s="118" t="s">
        <v>25</v>
      </c>
      <c r="F57" s="137" t="s">
        <v>26</v>
      </c>
      <c r="G57" s="138"/>
      <c r="H57" s="139"/>
      <c r="I57" s="137" t="s">
        <v>26</v>
      </c>
      <c r="J57" s="138"/>
      <c r="K57" s="139"/>
    </row>
    <row r="58" spans="1:11" ht="0" hidden="1" customHeight="1" x14ac:dyDescent="0.25">
      <c r="A58" s="119"/>
      <c r="B58" s="120"/>
      <c r="C58" s="120"/>
      <c r="D58" s="120"/>
      <c r="E58" s="120"/>
      <c r="F58" s="120"/>
      <c r="G58" s="120"/>
      <c r="H58" s="120"/>
      <c r="I58" s="120"/>
      <c r="J58" s="120"/>
      <c r="K58" s="121"/>
    </row>
    <row r="59" spans="1:11" ht="0" hidden="1" customHeight="1" x14ac:dyDescent="0.25">
      <c r="A59" s="119"/>
      <c r="B59" s="120"/>
      <c r="C59" s="120"/>
      <c r="D59" s="120"/>
      <c r="E59" s="120"/>
      <c r="F59" s="120"/>
      <c r="G59" s="120"/>
      <c r="H59" s="120"/>
      <c r="I59" s="120"/>
      <c r="J59" s="120"/>
      <c r="K59" s="121"/>
    </row>
    <row r="60" spans="1:11" ht="6" customHeight="1" x14ac:dyDescent="0.25">
      <c r="A60" s="122"/>
      <c r="B60" s="123"/>
      <c r="C60" s="123"/>
      <c r="D60" s="123"/>
      <c r="E60" s="123"/>
      <c r="F60" s="123"/>
      <c r="G60" s="123"/>
      <c r="H60" s="123"/>
      <c r="I60" s="123"/>
      <c r="J60" s="123"/>
      <c r="K60" s="124"/>
    </row>
    <row r="61" spans="1:11" ht="31.5" x14ac:dyDescent="0.25">
      <c r="A61" s="125" t="s">
        <v>223</v>
      </c>
      <c r="B61" s="137" t="s">
        <v>73</v>
      </c>
      <c r="C61" s="138"/>
      <c r="D61" s="138"/>
      <c r="E61" s="138"/>
      <c r="F61" s="139"/>
      <c r="G61" s="155" t="s">
        <v>239</v>
      </c>
      <c r="H61" s="138"/>
      <c r="I61" s="138"/>
      <c r="J61" s="139"/>
      <c r="K61" s="118" t="s">
        <v>72</v>
      </c>
    </row>
    <row r="62" spans="1:11" ht="17.100000000000001" customHeight="1" x14ac:dyDescent="0.25">
      <c r="A62" s="134" t="s">
        <v>242</v>
      </c>
      <c r="B62" s="135"/>
      <c r="C62" s="135"/>
      <c r="D62" s="135"/>
      <c r="E62" s="135"/>
      <c r="F62" s="135"/>
      <c r="G62" s="135"/>
      <c r="H62" s="135"/>
      <c r="I62" s="135"/>
      <c r="J62" s="135"/>
      <c r="K62" s="136"/>
    </row>
    <row r="63" spans="1:11" ht="54" customHeight="1" x14ac:dyDescent="0.25">
      <c r="A63" s="134" t="s">
        <v>259</v>
      </c>
      <c r="B63" s="135"/>
      <c r="C63" s="135"/>
      <c r="D63" s="135"/>
      <c r="E63" s="135"/>
      <c r="F63" s="135"/>
      <c r="G63" s="135"/>
      <c r="H63" s="135"/>
      <c r="I63" s="135"/>
      <c r="J63" s="135"/>
      <c r="K63" s="136"/>
    </row>
    <row r="64" spans="1:11" x14ac:dyDescent="0.25">
      <c r="A64" s="137" t="s">
        <v>224</v>
      </c>
      <c r="B64" s="138"/>
      <c r="C64" s="139"/>
      <c r="D64" s="118" t="s">
        <v>12</v>
      </c>
      <c r="E64" s="118" t="s">
        <v>16</v>
      </c>
      <c r="F64" s="137" t="s">
        <v>17</v>
      </c>
      <c r="G64" s="138"/>
      <c r="H64" s="139"/>
      <c r="I64" s="137" t="s">
        <v>18</v>
      </c>
      <c r="J64" s="138"/>
      <c r="K64" s="139"/>
    </row>
    <row r="65" spans="1:11" ht="37.5" customHeight="1" x14ac:dyDescent="0.25">
      <c r="A65" s="137" t="s">
        <v>74</v>
      </c>
      <c r="B65" s="138"/>
      <c r="C65" s="139"/>
      <c r="D65" s="118" t="s">
        <v>19</v>
      </c>
      <c r="E65" s="118" t="s">
        <v>27</v>
      </c>
      <c r="F65" s="137" t="s">
        <v>75</v>
      </c>
      <c r="G65" s="138"/>
      <c r="H65" s="139"/>
      <c r="I65" s="137" t="s">
        <v>75</v>
      </c>
      <c r="J65" s="138"/>
      <c r="K65" s="139"/>
    </row>
    <row r="66" spans="1:11" ht="17.100000000000001" customHeight="1" x14ac:dyDescent="0.25">
      <c r="A66" s="134" t="s">
        <v>260</v>
      </c>
      <c r="B66" s="135"/>
      <c r="C66" s="135"/>
      <c r="D66" s="135"/>
      <c r="E66" s="135"/>
      <c r="F66" s="135"/>
      <c r="G66" s="135"/>
      <c r="H66" s="135"/>
      <c r="I66" s="135"/>
      <c r="J66" s="135"/>
      <c r="K66" s="136"/>
    </row>
    <row r="67" spans="1:11" ht="55.5" customHeight="1" x14ac:dyDescent="0.25">
      <c r="A67" s="134" t="s">
        <v>261</v>
      </c>
      <c r="B67" s="135"/>
      <c r="C67" s="135"/>
      <c r="D67" s="135"/>
      <c r="E67" s="135"/>
      <c r="F67" s="135"/>
      <c r="G67" s="135"/>
      <c r="H67" s="135"/>
      <c r="I67" s="135"/>
      <c r="J67" s="135"/>
      <c r="K67" s="136"/>
    </row>
    <row r="68" spans="1:11" x14ac:dyDescent="0.25">
      <c r="A68" s="137" t="s">
        <v>225</v>
      </c>
      <c r="B68" s="138"/>
      <c r="C68" s="139"/>
      <c r="D68" s="118" t="s">
        <v>12</v>
      </c>
      <c r="E68" s="118" t="s">
        <v>16</v>
      </c>
      <c r="F68" s="137" t="s">
        <v>17</v>
      </c>
      <c r="G68" s="138"/>
      <c r="H68" s="139"/>
      <c r="I68" s="137" t="s">
        <v>18</v>
      </c>
      <c r="J68" s="138"/>
      <c r="K68" s="139"/>
    </row>
    <row r="69" spans="1:11" ht="45.75" customHeight="1" x14ac:dyDescent="0.25">
      <c r="A69" s="137" t="s">
        <v>78</v>
      </c>
      <c r="B69" s="138"/>
      <c r="C69" s="139"/>
      <c r="D69" s="118" t="s">
        <v>23</v>
      </c>
      <c r="E69" s="118" t="s">
        <v>46</v>
      </c>
      <c r="F69" s="137" t="s">
        <v>43</v>
      </c>
      <c r="G69" s="138"/>
      <c r="H69" s="139"/>
      <c r="I69" s="137" t="s">
        <v>24</v>
      </c>
      <c r="J69" s="138"/>
      <c r="K69" s="139"/>
    </row>
    <row r="70" spans="1:11" ht="21.95" customHeight="1" x14ac:dyDescent="0.25">
      <c r="A70" s="134" t="s">
        <v>246</v>
      </c>
      <c r="B70" s="135"/>
      <c r="C70" s="135"/>
      <c r="D70" s="135"/>
      <c r="E70" s="135"/>
      <c r="F70" s="135"/>
      <c r="G70" s="135"/>
      <c r="H70" s="135"/>
      <c r="I70" s="135"/>
      <c r="J70" s="135"/>
      <c r="K70" s="136"/>
    </row>
    <row r="71" spans="1:11" ht="21.95" customHeight="1" x14ac:dyDescent="0.25">
      <c r="A71" s="134" t="s">
        <v>292</v>
      </c>
      <c r="B71" s="161"/>
      <c r="C71" s="161"/>
      <c r="D71" s="161"/>
      <c r="E71" s="161"/>
      <c r="F71" s="161"/>
      <c r="G71" s="161"/>
      <c r="H71" s="161"/>
      <c r="I71" s="161"/>
      <c r="J71" s="161"/>
      <c r="K71" s="162"/>
    </row>
    <row r="72" spans="1:11" ht="17.100000000000001" customHeight="1" x14ac:dyDescent="0.25">
      <c r="A72" s="134" t="s">
        <v>262</v>
      </c>
      <c r="B72" s="159"/>
      <c r="C72" s="159"/>
      <c r="D72" s="159"/>
      <c r="E72" s="159"/>
      <c r="F72" s="159"/>
      <c r="G72" s="159"/>
      <c r="H72" s="159"/>
      <c r="I72" s="159"/>
      <c r="J72" s="159"/>
      <c r="K72" s="160"/>
    </row>
    <row r="73" spans="1:11" ht="180" customHeight="1" x14ac:dyDescent="0.25">
      <c r="A73" s="134" t="s">
        <v>303</v>
      </c>
      <c r="B73" s="159"/>
      <c r="C73" s="159"/>
      <c r="D73" s="159"/>
      <c r="E73" s="159"/>
      <c r="F73" s="159"/>
      <c r="G73" s="159"/>
      <c r="H73" s="159"/>
      <c r="I73" s="159"/>
      <c r="J73" s="159"/>
      <c r="K73" s="160"/>
    </row>
    <row r="74" spans="1:11" ht="9.75" customHeight="1" x14ac:dyDescent="0.25">
      <c r="A74" s="119"/>
      <c r="B74" s="120"/>
      <c r="C74" s="120"/>
      <c r="D74" s="120"/>
      <c r="E74" s="120"/>
      <c r="F74" s="120"/>
      <c r="G74" s="120"/>
      <c r="H74" s="120"/>
      <c r="I74" s="120"/>
      <c r="J74" s="120"/>
      <c r="K74" s="121"/>
    </row>
    <row r="75" spans="1:11" ht="33.75" customHeight="1" x14ac:dyDescent="0.25">
      <c r="A75" s="156" t="str">
        <f>[1]Sheet1!A76</f>
        <v>Produkto vertinimo kriterijai:</v>
      </c>
      <c r="B75" s="157"/>
      <c r="C75" s="158"/>
      <c r="D75" s="118" t="str">
        <f>[1]Sheet1!D76</f>
        <v>Mato vnt.</v>
      </c>
      <c r="E75" s="118" t="str">
        <f>[1]Sheet1!E76</f>
        <v>2020</v>
      </c>
      <c r="F75" s="156" t="str">
        <f>[1]Sheet1!F76</f>
        <v>2021</v>
      </c>
      <c r="G75" s="157"/>
      <c r="H75" s="158"/>
      <c r="I75" s="156" t="str">
        <f>[1]Sheet1!I76</f>
        <v>2022</v>
      </c>
      <c r="J75" s="157"/>
      <c r="K75" s="158"/>
    </row>
    <row r="76" spans="1:11" ht="33.75" customHeight="1" x14ac:dyDescent="0.25">
      <c r="A76" s="156" t="str">
        <f>[1]Sheet1!A77</f>
        <v>Suremontuoto Jaunimo parko tilto (1 vnt.) dalis</v>
      </c>
      <c r="B76" s="157"/>
      <c r="C76" s="158"/>
      <c r="D76" s="118" t="str">
        <f>[1]Sheet1!D77</f>
        <v>proc.</v>
      </c>
      <c r="E76" s="118" t="str">
        <f>[1]Sheet1!E77</f>
        <v>0,00</v>
      </c>
      <c r="F76" s="156" t="str">
        <f>[1]Sheet1!F77</f>
        <v>100,00</v>
      </c>
      <c r="G76" s="157"/>
      <c r="H76" s="158"/>
      <c r="I76" s="156" t="str">
        <f>[1]Sheet1!I77</f>
        <v>0,00</v>
      </c>
      <c r="J76" s="157"/>
      <c r="K76" s="158"/>
    </row>
    <row r="77" spans="1:11" ht="33.75" customHeight="1" x14ac:dyDescent="0.25">
      <c r="A77" s="156" t="str">
        <f>[1]Sheet1!A78</f>
        <v>Įrengtų automobilių stovėjimo aikštelių Topolių g. (55 vnt.) dalis</v>
      </c>
      <c r="B77" s="157"/>
      <c r="C77" s="158"/>
      <c r="D77" s="118" t="str">
        <f>[1]Sheet1!D78</f>
        <v>proc.</v>
      </c>
      <c r="E77" s="118" t="str">
        <f>[1]Sheet1!E78</f>
        <v>0,00</v>
      </c>
      <c r="F77" s="156" t="str">
        <f>[1]Sheet1!F78</f>
        <v>100,00</v>
      </c>
      <c r="G77" s="157"/>
      <c r="H77" s="158"/>
      <c r="I77" s="156" t="str">
        <f>[1]Sheet1!I78</f>
        <v>0,00</v>
      </c>
      <c r="J77" s="157"/>
      <c r="K77" s="158"/>
    </row>
    <row r="78" spans="1:11" ht="33.75" customHeight="1" x14ac:dyDescent="0.25">
      <c r="A78" s="156" t="str">
        <f>[1]Sheet1!A79</f>
        <v>Įrengtų automobilių stovėjimo aikštelių Šaltinių g. (80 vnt.) dalis</v>
      </c>
      <c r="B78" s="157"/>
      <c r="C78" s="158"/>
      <c r="D78" s="118" t="str">
        <f>[1]Sheet1!D79</f>
        <v>proc.</v>
      </c>
      <c r="E78" s="118" t="str">
        <f>[1]Sheet1!E79</f>
        <v>0,00</v>
      </c>
      <c r="F78" s="156" t="s">
        <v>34</v>
      </c>
      <c r="G78" s="157"/>
      <c r="H78" s="158"/>
      <c r="I78" s="156" t="s">
        <v>34</v>
      </c>
      <c r="J78" s="157"/>
      <c r="K78" s="158"/>
    </row>
    <row r="79" spans="1:11" ht="33.75" customHeight="1" x14ac:dyDescent="0.25">
      <c r="A79" s="156" t="str">
        <f>[1]Sheet1!A80</f>
        <v>Atnaujintos Naujosios g. nuo Jazminų-Vilties g. iki Žuvinto-Raudonkalnio g. (1046 m/10993m2) asfaltbetonio dangos dalis</v>
      </c>
      <c r="B79" s="157"/>
      <c r="C79" s="158"/>
      <c r="D79" s="118" t="str">
        <f>[1]Sheet1!D80</f>
        <v>proc.</v>
      </c>
      <c r="E79" s="118" t="str">
        <f>[1]Sheet1!E80</f>
        <v>52,00</v>
      </c>
      <c r="F79" s="156" t="str">
        <f>[1]Sheet1!F80</f>
        <v>0,00</v>
      </c>
      <c r="G79" s="157"/>
      <c r="H79" s="158"/>
      <c r="I79" s="156" t="str">
        <f>[1]Sheet1!I80</f>
        <v>0,00</v>
      </c>
      <c r="J79" s="157"/>
      <c r="K79" s="158"/>
    </row>
    <row r="80" spans="1:11" ht="33.75" customHeight="1" x14ac:dyDescent="0.25">
      <c r="A80" s="156" t="str">
        <f>[1]Sheet1!A81</f>
        <v>Įrengtos žiedinės sankryžos Naujojoje g. dalis</v>
      </c>
      <c r="B80" s="157"/>
      <c r="C80" s="158"/>
      <c r="D80" s="118" t="str">
        <f>[1]Sheet1!D81</f>
        <v>proc.</v>
      </c>
      <c r="E80" s="118" t="str">
        <f>[1]Sheet1!E81</f>
        <v>46,00</v>
      </c>
      <c r="F80" s="156">
        <f>[1]Sheet1!F81</f>
        <v>0</v>
      </c>
      <c r="G80" s="157"/>
      <c r="H80" s="158"/>
      <c r="I80" s="156">
        <f>[1]Sheet1!I81</f>
        <v>0</v>
      </c>
      <c r="J80" s="157"/>
      <c r="K80" s="158"/>
    </row>
    <row r="81" spans="1:11" ht="33.75" customHeight="1" x14ac:dyDescent="0.25">
      <c r="A81" s="156" t="str">
        <f>[1]Sheet1!A82</f>
        <v>Įrengtos Jazminų-Volungės-Matulaičio g. žiedinės sankryžos dalis</v>
      </c>
      <c r="B81" s="157"/>
      <c r="C81" s="158"/>
      <c r="D81" s="118" t="str">
        <f>[1]Sheet1!D82</f>
        <v>proc.</v>
      </c>
      <c r="E81" s="118" t="str">
        <f>[1]Sheet1!E82</f>
        <v>0,00</v>
      </c>
      <c r="F81" s="156" t="str">
        <f>[1]Sheet1!F82</f>
        <v>100,00</v>
      </c>
      <c r="G81" s="157"/>
      <c r="H81" s="158"/>
      <c r="I81" s="156" t="str">
        <f>[1]Sheet1!I82</f>
        <v>0,00</v>
      </c>
      <c r="J81" s="157"/>
      <c r="K81" s="158"/>
    </row>
    <row r="82" spans="1:11" ht="33.75" customHeight="1" x14ac:dyDescent="0.25">
      <c r="A82" s="156" t="str">
        <f>[1]Sheet1!A83</f>
        <v>Įrengtos Sudvajų-Kepyklos g. žiedinės sankryžos dalis</v>
      </c>
      <c r="B82" s="157"/>
      <c r="C82" s="158"/>
      <c r="D82" s="118" t="str">
        <f>[1]Sheet1!D83</f>
        <v>proc.</v>
      </c>
      <c r="E82" s="118" t="str">
        <f>[1]Sheet1!E83</f>
        <v>0,00</v>
      </c>
      <c r="F82" s="156" t="str">
        <f>[1]Sheet1!F83</f>
        <v>0,00</v>
      </c>
      <c r="G82" s="157"/>
      <c r="H82" s="158"/>
      <c r="I82" s="156" t="str">
        <f>[1]Sheet1!I83</f>
        <v>100,00</v>
      </c>
      <c r="J82" s="157"/>
      <c r="K82" s="158"/>
    </row>
    <row r="83" spans="1:11" ht="33.75" customHeight="1" x14ac:dyDescent="0.25">
      <c r="A83" s="156" t="str">
        <f>[1]Sheet1!A84</f>
        <v>Rekonstruotos Statybininkų g. nuo Likiškėlių g. iki Topolių g. asfaltbetonio dangos dalis</v>
      </c>
      <c r="B83" s="157"/>
      <c r="C83" s="158"/>
      <c r="D83" s="118" t="str">
        <f>[1]Sheet1!D84</f>
        <v>proc.</v>
      </c>
      <c r="E83" s="118" t="str">
        <f>[1]Sheet1!E84</f>
        <v>0,00</v>
      </c>
      <c r="F83" s="156" t="str">
        <f>[1]Sheet1!F84</f>
        <v>100,00</v>
      </c>
      <c r="G83" s="157"/>
      <c r="H83" s="158"/>
      <c r="I83" s="156" t="str">
        <f>[1]Sheet1!I84</f>
        <v>0,00</v>
      </c>
      <c r="J83" s="157"/>
      <c r="K83" s="158"/>
    </row>
    <row r="84" spans="1:11" ht="33.75" customHeight="1" x14ac:dyDescent="0.25">
      <c r="A84" s="156" t="str">
        <f>[1]Sheet1!A85</f>
        <v>Atnaujintos Naujosios g. nuo Tvirtovės-Rūtų g. sankryžos iki Statybininkų g. (740 m/8848m2) asfaltbetonio dangos dalis</v>
      </c>
      <c r="B84" s="157"/>
      <c r="C84" s="158"/>
      <c r="D84" s="118" t="str">
        <f>[1]Sheet1!D85</f>
        <v>proc.</v>
      </c>
      <c r="E84" s="118" t="str">
        <f>[1]Sheet1!E85</f>
        <v>52,00</v>
      </c>
      <c r="F84" s="156" t="str">
        <f>[1]Sheet1!F85</f>
        <v>0,00</v>
      </c>
      <c r="G84" s="157"/>
      <c r="H84" s="158"/>
      <c r="I84" s="156" t="str">
        <f>[1]Sheet1!I85</f>
        <v>0,00</v>
      </c>
      <c r="J84" s="157"/>
      <c r="K84" s="158"/>
    </row>
    <row r="85" spans="1:11" ht="33.75" customHeight="1" x14ac:dyDescent="0.25">
      <c r="A85" s="156" t="str">
        <f>[1]Sheet1!A86</f>
        <v>Atnaujintos Naujosios g. nuo Statybininkų g. iki Jazminų-Vilties g. (418 m/4793m2) asfaltbetonio dangos dalis</v>
      </c>
      <c r="B85" s="157"/>
      <c r="C85" s="158"/>
      <c r="D85" s="118" t="str">
        <f>[1]Sheet1!D86</f>
        <v>proc.</v>
      </c>
      <c r="E85" s="118" t="str">
        <f>[1]Sheet1!E86</f>
        <v>0,00</v>
      </c>
      <c r="F85" s="156" t="str">
        <f>[1]Sheet1!F86</f>
        <v>100,00</v>
      </c>
      <c r="G85" s="157"/>
      <c r="H85" s="158"/>
      <c r="I85" s="156" t="str">
        <f>[1]Sheet1!I86</f>
        <v>0,00</v>
      </c>
      <c r="J85" s="157"/>
      <c r="K85" s="158"/>
    </row>
    <row r="86" spans="1:11" ht="33.75" customHeight="1" x14ac:dyDescent="0.25">
      <c r="A86" s="156" t="str">
        <f>[1]Sheet1!A87</f>
        <v>Rekonstruotos Merkinės g. nuo A. Juozapavičiaus g. iki Aušrinės g. asfaltbetonio dangos dalis</v>
      </c>
      <c r="B86" s="157"/>
      <c r="C86" s="158"/>
      <c r="D86" s="118" t="str">
        <f>[1]Sheet1!D87</f>
        <v>proc.</v>
      </c>
      <c r="E86" s="118" t="str">
        <f>[1]Sheet1!E87</f>
        <v>0,00</v>
      </c>
      <c r="F86" s="156" t="str">
        <f>[1]Sheet1!F87</f>
        <v>100,00</v>
      </c>
      <c r="G86" s="157"/>
      <c r="H86" s="158"/>
      <c r="I86" s="156" t="str">
        <f>[1]Sheet1!I87</f>
        <v>0,00</v>
      </c>
      <c r="J86" s="157"/>
      <c r="K86" s="158"/>
    </row>
    <row r="87" spans="1:11" ht="33.75" customHeight="1" x14ac:dyDescent="0.25">
      <c r="A87" s="156" t="str">
        <f>[1]Sheet1!A88</f>
        <v>Rekonstruotos Naujosios g. asfaltbetonio dangos (7 189 kv.m) dalis</v>
      </c>
      <c r="B87" s="157"/>
      <c r="C87" s="158"/>
      <c r="D87" s="118" t="str">
        <f>[1]Sheet1!D88</f>
        <v>proc.</v>
      </c>
      <c r="E87" s="118" t="str">
        <f>[1]Sheet1!E88</f>
        <v>0,00</v>
      </c>
      <c r="F87" s="156" t="str">
        <f>[1]Sheet1!F88</f>
        <v>36,00</v>
      </c>
      <c r="G87" s="157"/>
      <c r="H87" s="158"/>
      <c r="I87" s="156" t="str">
        <f>[1]Sheet1!I88</f>
        <v>0,00</v>
      </c>
      <c r="J87" s="157"/>
      <c r="K87" s="158"/>
    </row>
    <row r="88" spans="1:11" ht="33.75" customHeight="1" x14ac:dyDescent="0.25">
      <c r="A88" s="156" t="str">
        <f>[1]Sheet1!A89</f>
        <v>Rekonstruotos Sudvajų g. (0,90 km) asfaltbetonio dangos dalis</v>
      </c>
      <c r="B88" s="157"/>
      <c r="C88" s="158"/>
      <c r="D88" s="118" t="str">
        <f>[1]Sheet1!D89</f>
        <v>proc.</v>
      </c>
      <c r="E88" s="118" t="str">
        <f>[1]Sheet1!E89</f>
        <v>0,00</v>
      </c>
      <c r="F88" s="156" t="str">
        <f>[1]Sheet1!F89</f>
        <v>100,00</v>
      </c>
      <c r="G88" s="157"/>
      <c r="H88" s="158"/>
      <c r="I88" s="156" t="str">
        <f>[1]Sheet1!I89</f>
        <v>0,00</v>
      </c>
      <c r="J88" s="157"/>
      <c r="K88" s="158"/>
    </row>
    <row r="89" spans="1:11" ht="33.75" customHeight="1" x14ac:dyDescent="0.25">
      <c r="A89" s="156" t="str">
        <f>[1]Sheet1!A90</f>
        <v>Rekonstruotos Santaikos g. asfaltbetonio dangos dalis</v>
      </c>
      <c r="B89" s="157"/>
      <c r="C89" s="158"/>
      <c r="D89" s="118" t="str">
        <f>[1]Sheet1!D90</f>
        <v>proc.</v>
      </c>
      <c r="E89" s="118" t="str">
        <f>[1]Sheet1!E90</f>
        <v>0,00</v>
      </c>
      <c r="F89" s="156" t="str">
        <f>[1]Sheet1!F90</f>
        <v>0,00</v>
      </c>
      <c r="G89" s="157"/>
      <c r="H89" s="158"/>
      <c r="I89" s="156" t="str">
        <f>[1]Sheet1!I90</f>
        <v>88,00</v>
      </c>
      <c r="J89" s="157"/>
      <c r="K89" s="158"/>
    </row>
    <row r="90" spans="1:11" ht="33.75" customHeight="1" x14ac:dyDescent="0.25">
      <c r="A90" s="156" t="str">
        <f>[1]Sheet1!A91</f>
        <v>Rekonstruotos Putinų g. nuo Naujosios g. iki Pramonės g. asfaltbetonio dangos dalis</v>
      </c>
      <c r="B90" s="157"/>
      <c r="C90" s="158"/>
      <c r="D90" s="118" t="str">
        <f>[1]Sheet1!D91</f>
        <v>proc.</v>
      </c>
      <c r="E90" s="118" t="str">
        <f>[1]Sheet1!E91</f>
        <v>0,00</v>
      </c>
      <c r="F90" s="156" t="str">
        <f>[1]Sheet1!F91</f>
        <v>100,00</v>
      </c>
      <c r="G90" s="157"/>
      <c r="H90" s="158"/>
      <c r="I90" s="156" t="str">
        <f>[1]Sheet1!I91</f>
        <v>0,00</v>
      </c>
      <c r="J90" s="157"/>
      <c r="K90" s="158"/>
    </row>
    <row r="91" spans="1:11" ht="33.75" customHeight="1" x14ac:dyDescent="0.25">
      <c r="A91" s="156" t="str">
        <f>[1]Sheet1!A92</f>
        <v>Atnaujintos Naujosios g. nuo Žuvinto-Raudonkalnio g. iki Lauko g. (556 m/6705m2) asfaltbetonio dangos daliss Naujosios g. nuo Žuvinto-Raudonkalnio g. iki Lauko g. (556 m/6705m2) asfaltbetonio dangos dalis</v>
      </c>
      <c r="B91" s="157"/>
      <c r="C91" s="158"/>
      <c r="D91" s="118" t="str">
        <f>[1]Sheet1!D92</f>
        <v>proc.</v>
      </c>
      <c r="E91" s="118" t="str">
        <f>[1]Sheet1!E92</f>
        <v>0,00</v>
      </c>
      <c r="F91" s="156" t="str">
        <f>[1]Sheet1!F92</f>
        <v>100,00</v>
      </c>
      <c r="G91" s="157"/>
      <c r="H91" s="158"/>
      <c r="I91" s="156" t="str">
        <f>[1]Sheet1!I92</f>
        <v>0,00</v>
      </c>
      <c r="J91" s="157"/>
      <c r="K91" s="158"/>
    </row>
    <row r="92" spans="1:11" ht="33.75" customHeight="1" x14ac:dyDescent="0.25">
      <c r="A92" s="156" t="str">
        <f>[1]Sheet1!A93</f>
        <v>Atnaujintos Ulonų g. dalies nuo Santaikos g. iki Varėnos g. asfaltbetonio dangos dalis (0,88 km)</v>
      </c>
      <c r="B92" s="157"/>
      <c r="C92" s="158"/>
      <c r="D92" s="118" t="str">
        <f>[1]Sheet1!D93</f>
        <v>proc.</v>
      </c>
      <c r="E92" s="118" t="str">
        <f>[1]Sheet1!E93</f>
        <v>0,00</v>
      </c>
      <c r="F92" s="156" t="str">
        <f>[1]Sheet1!F93</f>
        <v>76,00</v>
      </c>
      <c r="G92" s="157"/>
      <c r="H92" s="158"/>
      <c r="I92" s="156" t="str">
        <f>[1]Sheet1!I93</f>
        <v>34,00</v>
      </c>
      <c r="J92" s="157"/>
      <c r="K92" s="158"/>
    </row>
    <row r="93" spans="1:11" ht="33.75" customHeight="1" x14ac:dyDescent="0.25">
      <c r="A93" s="156" t="str">
        <f>[1]Sheet1!A94</f>
        <v>Atnaujintos Ulonų g. dalies nuo Varėnos g. iki miesto ribos asfaltbetonio dangos dalis (0,768 km)</v>
      </c>
      <c r="B93" s="157"/>
      <c r="C93" s="158"/>
      <c r="D93" s="118" t="str">
        <f>[1]Sheet1!D94</f>
        <v>proc.</v>
      </c>
      <c r="E93" s="118" t="str">
        <f>[1]Sheet1!E94</f>
        <v>0,00</v>
      </c>
      <c r="F93" s="156" t="str">
        <f>[1]Sheet1!F94</f>
        <v>0,00</v>
      </c>
      <c r="G93" s="157"/>
      <c r="H93" s="158"/>
      <c r="I93" s="156" t="str">
        <f>[1]Sheet1!I94</f>
        <v>100,00</v>
      </c>
      <c r="J93" s="157"/>
      <c r="K93" s="158"/>
    </row>
    <row r="94" spans="1:11" ht="33.75" customHeight="1" x14ac:dyDescent="0.25">
      <c r="A94" s="156" t="str">
        <f>[1]Sheet1!A95</f>
        <v>Naujai įrengtos Naujosios g. asfaltbetonio dangos (8 216 kv.m) dalis</v>
      </c>
      <c r="B94" s="157"/>
      <c r="C94" s="158"/>
      <c r="D94" s="118" t="str">
        <f>[1]Sheet1!D95</f>
        <v>proc.</v>
      </c>
      <c r="E94" s="118" t="str">
        <f>[1]Sheet1!E95</f>
        <v>0,00</v>
      </c>
      <c r="F94" s="156" t="str">
        <f>[1]Sheet1!F95</f>
        <v>36,00</v>
      </c>
      <c r="G94" s="157"/>
      <c r="H94" s="158"/>
      <c r="I94" s="156" t="str">
        <f>[1]Sheet1!I95</f>
        <v>0,00</v>
      </c>
      <c r="J94" s="157"/>
      <c r="K94" s="158"/>
    </row>
    <row r="95" spans="1:11" ht="33.75" customHeight="1" x14ac:dyDescent="0.25">
      <c r="A95" s="156" t="str">
        <f>[1]Sheet1!A96</f>
        <v>Įrengtos Sudvajų-Likiškėlių-Kernavės g. žiedinės sankryžos dalis</v>
      </c>
      <c r="B95" s="157"/>
      <c r="C95" s="158"/>
      <c r="D95" s="118" t="str">
        <f>[1]Sheet1!D96</f>
        <v>proc.</v>
      </c>
      <c r="E95" s="118" t="str">
        <f>[1]Sheet1!E96</f>
        <v>0,00</v>
      </c>
      <c r="F95" s="156" t="str">
        <f>[1]Sheet1!F96</f>
        <v>100,00</v>
      </c>
      <c r="G95" s="157"/>
      <c r="H95" s="158"/>
      <c r="I95" s="156" t="str">
        <f>[1]Sheet1!I96</f>
        <v>0,00</v>
      </c>
      <c r="J95" s="157"/>
      <c r="K95" s="158"/>
    </row>
    <row r="96" spans="1:11" ht="33.75" customHeight="1" x14ac:dyDescent="0.25">
      <c r="A96" s="156" t="str">
        <f>[1]Sheet1!A97</f>
        <v>Rekonstruotos Tvirtovės g. asfaltbetonio dangos (5351 kv.m) dalis</v>
      </c>
      <c r="B96" s="157"/>
      <c r="C96" s="158"/>
      <c r="D96" s="118" t="str">
        <f>[1]Sheet1!D97</f>
        <v>proc.</v>
      </c>
      <c r="E96" s="118" t="str">
        <f>[1]Sheet1!E97</f>
        <v>0,00</v>
      </c>
      <c r="F96" s="156" t="str">
        <f>[1]Sheet1!F97</f>
        <v>100,00</v>
      </c>
      <c r="G96" s="157"/>
      <c r="H96" s="158"/>
      <c r="I96" s="156" t="str">
        <f>[1]Sheet1!I97</f>
        <v>0,00</v>
      </c>
      <c r="J96" s="157"/>
      <c r="K96" s="158"/>
    </row>
    <row r="97" spans="1:11" ht="33.75" customHeight="1" x14ac:dyDescent="0.25">
      <c r="A97" s="156" t="str">
        <f>[1]Sheet1!A98</f>
        <v>Įrengtų žiedinių sankryžų Pulko-Gardino-Rūtų g. ir Pulko-Ulonų-Santaikos g. dalis</v>
      </c>
      <c r="B97" s="157"/>
      <c r="C97" s="158"/>
      <c r="D97" s="118" t="str">
        <f>[1]Sheet1!D98</f>
        <v>proc.</v>
      </c>
      <c r="E97" s="118" t="str">
        <f>[1]Sheet1!E98</f>
        <v>57,00</v>
      </c>
      <c r="F97" s="156" t="str">
        <f>[1]Sheet1!F98</f>
        <v>43,00</v>
      </c>
      <c r="G97" s="157"/>
      <c r="H97" s="158"/>
      <c r="I97" s="156" t="str">
        <f>[1]Sheet1!I98</f>
        <v>0,00</v>
      </c>
      <c r="J97" s="157"/>
      <c r="K97" s="158"/>
    </row>
    <row r="98" spans="1:11" ht="15.75" customHeight="1" x14ac:dyDescent="0.25">
      <c r="A98" s="156" t="str">
        <f>[1]Sheet1!A99</f>
        <v>Atnaujintos S. Dariaus ir S. Girėno g. atkarpos šaligatvių dangos (2400 m2) dalis</v>
      </c>
      <c r="B98" s="157"/>
      <c r="C98" s="158"/>
      <c r="D98" s="118" t="str">
        <f>[1]Sheet1!D99</f>
        <v>proc.</v>
      </c>
      <c r="E98" s="118" t="str">
        <f>[1]Sheet1!E99</f>
        <v>0,00</v>
      </c>
      <c r="F98" s="156" t="str">
        <f>[1]Sheet1!F99</f>
        <v>100,00</v>
      </c>
      <c r="G98" s="157"/>
      <c r="H98" s="158"/>
      <c r="I98" s="156" t="str">
        <f>[1]Sheet1!I99</f>
        <v>0,00</v>
      </c>
      <c r="J98" s="157"/>
      <c r="K98" s="158"/>
    </row>
    <row r="99" spans="1:11" ht="0" hidden="1" customHeight="1" x14ac:dyDescent="0.25">
      <c r="A99" s="119"/>
      <c r="B99" s="120"/>
      <c r="C99" s="120"/>
      <c r="D99" s="120"/>
      <c r="E99" s="120"/>
      <c r="F99" s="120"/>
      <c r="G99" s="120"/>
      <c r="H99" s="120"/>
      <c r="I99" s="120"/>
      <c r="J99" s="120"/>
      <c r="K99" s="121"/>
    </row>
    <row r="100" spans="1:11" ht="33" customHeight="1" x14ac:dyDescent="0.25">
      <c r="A100" s="134" t="s">
        <v>263</v>
      </c>
      <c r="B100" s="159"/>
      <c r="C100" s="159"/>
      <c r="D100" s="159"/>
      <c r="E100" s="159"/>
      <c r="F100" s="159"/>
      <c r="G100" s="159"/>
      <c r="H100" s="159"/>
      <c r="I100" s="159"/>
      <c r="J100" s="159"/>
      <c r="K100" s="160"/>
    </row>
    <row r="101" spans="1:11" ht="110.25" customHeight="1" x14ac:dyDescent="0.25">
      <c r="A101" s="134" t="s">
        <v>264</v>
      </c>
      <c r="B101" s="159"/>
      <c r="C101" s="159"/>
      <c r="D101" s="159"/>
      <c r="E101" s="159"/>
      <c r="F101" s="159"/>
      <c r="G101" s="159"/>
      <c r="H101" s="159"/>
      <c r="I101" s="159"/>
      <c r="J101" s="159"/>
      <c r="K101" s="160"/>
    </row>
    <row r="102" spans="1:11" ht="0" hidden="1" customHeight="1" x14ac:dyDescent="0.25">
      <c r="A102" s="119"/>
      <c r="B102" s="120"/>
      <c r="C102" s="120"/>
      <c r="D102" s="120"/>
      <c r="E102" s="120"/>
      <c r="F102" s="120"/>
      <c r="G102" s="120"/>
      <c r="H102" s="120"/>
      <c r="I102" s="120"/>
      <c r="J102" s="120"/>
      <c r="K102" s="121"/>
    </row>
    <row r="103" spans="1:11" ht="31.5" customHeight="1" x14ac:dyDescent="0.25">
      <c r="A103" s="137" t="str">
        <f>[1]Sheet1!A106</f>
        <v>Produkto vertinimo kriterijai:</v>
      </c>
      <c r="B103" s="138"/>
      <c r="C103" s="139"/>
      <c r="D103" s="118" t="str">
        <f>[1]Sheet1!D106</f>
        <v>Mato vnt.</v>
      </c>
      <c r="E103" s="118" t="str">
        <f>[1]Sheet1!E106</f>
        <v>2020</v>
      </c>
      <c r="F103" s="156" t="str">
        <f>[1]Sheet1!F106</f>
        <v>2021</v>
      </c>
      <c r="G103" s="157"/>
      <c r="H103" s="158"/>
      <c r="I103" s="137" t="str">
        <f>[1]Sheet1!I106</f>
        <v>2022</v>
      </c>
      <c r="J103" s="138"/>
      <c r="K103" s="139"/>
    </row>
    <row r="104" spans="1:11" ht="31.5" customHeight="1" x14ac:dyDescent="0.25">
      <c r="A104" s="137" t="str">
        <f>[1]Sheet1!A107</f>
        <v>Įrengtų Kalnėnų g. šaligatvių (1097 kv. m) dalis</v>
      </c>
      <c r="B104" s="138"/>
      <c r="C104" s="139"/>
      <c r="D104" s="118" t="str">
        <f>[1]Sheet1!D107</f>
        <v>proc.</v>
      </c>
      <c r="E104" s="118" t="str">
        <f>[1]Sheet1!E107</f>
        <v>76,00</v>
      </c>
      <c r="F104" s="156" t="str">
        <f>[1]Sheet1!F107</f>
        <v>0,00</v>
      </c>
      <c r="G104" s="157"/>
      <c r="H104" s="158"/>
      <c r="I104" s="137" t="str">
        <f>[1]Sheet1!I107</f>
        <v>0,00</v>
      </c>
      <c r="J104" s="138"/>
      <c r="K104" s="139"/>
    </row>
    <row r="105" spans="1:11" ht="31.5" customHeight="1" x14ac:dyDescent="0.25">
      <c r="A105" s="137" t="str">
        <f>[1]Sheet1!A108</f>
        <v>Įrengtų Kalnėnų g. lietaus nuotekų tinklų (1,016 km) dalis</v>
      </c>
      <c r="B105" s="138"/>
      <c r="C105" s="139"/>
      <c r="D105" s="118" t="str">
        <f>[1]Sheet1!D108</f>
        <v>proc.</v>
      </c>
      <c r="E105" s="118" t="str">
        <f>[1]Sheet1!E108</f>
        <v>76,00</v>
      </c>
      <c r="F105" s="156" t="str">
        <f>[1]Sheet1!F108</f>
        <v>0,00</v>
      </c>
      <c r="G105" s="157"/>
      <c r="H105" s="158"/>
      <c r="I105" s="137" t="str">
        <f>[1]Sheet1!I108</f>
        <v>0,00</v>
      </c>
      <c r="J105" s="138"/>
      <c r="K105" s="139"/>
    </row>
    <row r="106" spans="1:11" ht="31.5" customHeight="1" x14ac:dyDescent="0.25">
      <c r="A106" s="137" t="str">
        <f>[1]Sheet1!A109</f>
        <v>Išasfaltuotos žvyruotos Šilelio g. (0,145 km) dalis</v>
      </c>
      <c r="B106" s="138"/>
      <c r="C106" s="139"/>
      <c r="D106" s="118" t="str">
        <f>[1]Sheet1!D109</f>
        <v>proc.</v>
      </c>
      <c r="E106" s="118" t="str">
        <f>[1]Sheet1!E109</f>
        <v>0,00</v>
      </c>
      <c r="F106" s="156" t="str">
        <f>[1]Sheet1!F109</f>
        <v>0,00</v>
      </c>
      <c r="G106" s="157"/>
      <c r="H106" s="158"/>
      <c r="I106" s="137" t="str">
        <f>[1]Sheet1!I109</f>
        <v>100,00</v>
      </c>
      <c r="J106" s="138"/>
      <c r="K106" s="139"/>
    </row>
    <row r="107" spans="1:11" ht="31.5" customHeight="1" x14ac:dyDescent="0.25">
      <c r="A107" s="137" t="str">
        <f>[1]Sheet1!A110</f>
        <v>Išasfaltuotos žvyruotos Vėtrungės g. (0,222 km) dalis</v>
      </c>
      <c r="B107" s="138"/>
      <c r="C107" s="139"/>
      <c r="D107" s="118" t="str">
        <f>[1]Sheet1!D110</f>
        <v>proc.</v>
      </c>
      <c r="E107" s="118" t="str">
        <f>[1]Sheet1!E110</f>
        <v>0,00</v>
      </c>
      <c r="F107" s="156" t="str">
        <f>[1]Sheet1!F110</f>
        <v>100,00</v>
      </c>
      <c r="G107" s="157"/>
      <c r="H107" s="158"/>
      <c r="I107" s="137" t="str">
        <f>[1]Sheet1!I110</f>
        <v>0,00</v>
      </c>
      <c r="J107" s="138"/>
      <c r="K107" s="139"/>
    </row>
    <row r="108" spans="1:11" ht="31.5" customHeight="1" x14ac:dyDescent="0.25">
      <c r="A108" s="137" t="str">
        <f>[1]Sheet1!A111</f>
        <v>Nutiestų Kalnų g. apšvietimo tinklų (0,770 km) dalis</v>
      </c>
      <c r="B108" s="138"/>
      <c r="C108" s="139"/>
      <c r="D108" s="118" t="str">
        <f>[1]Sheet1!D111</f>
        <v>proc.</v>
      </c>
      <c r="E108" s="118" t="str">
        <f>[1]Sheet1!E111</f>
        <v>100,00</v>
      </c>
      <c r="F108" s="156" t="str">
        <f>[1]Sheet1!F111</f>
        <v>0,00</v>
      </c>
      <c r="G108" s="157"/>
      <c r="H108" s="158"/>
      <c r="I108" s="137" t="str">
        <f>[1]Sheet1!I111</f>
        <v>0,00</v>
      </c>
      <c r="J108" s="138"/>
      <c r="K108" s="139"/>
    </row>
    <row r="109" spans="1:11" ht="31.5" customHeight="1" x14ac:dyDescent="0.25">
      <c r="A109" s="137" t="str">
        <f>[1]Sheet1!A112</f>
        <v>Išasfaltuotos žvyruotos Ateities g. (0,350 km) dalis</v>
      </c>
      <c r="B109" s="138"/>
      <c r="C109" s="139"/>
      <c r="D109" s="118" t="str">
        <f>[1]Sheet1!D112</f>
        <v>proc.</v>
      </c>
      <c r="E109" s="118" t="str">
        <f>[1]Sheet1!E112</f>
        <v>0,00</v>
      </c>
      <c r="F109" s="156" t="str">
        <f>[1]Sheet1!F112</f>
        <v>0,00</v>
      </c>
      <c r="G109" s="157"/>
      <c r="H109" s="158"/>
      <c r="I109" s="137" t="str">
        <f>[1]Sheet1!I112</f>
        <v>100,00</v>
      </c>
      <c r="J109" s="138"/>
      <c r="K109" s="139"/>
    </row>
    <row r="110" spans="1:11" ht="31.5" customHeight="1" x14ac:dyDescent="0.25">
      <c r="A110" s="137" t="str">
        <f>[1]Sheet1!A113</f>
        <v>Parengtų projektų skaičius</v>
      </c>
      <c r="B110" s="138"/>
      <c r="C110" s="139"/>
      <c r="D110" s="118" t="str">
        <f>[1]Sheet1!D113</f>
        <v>vnt.</v>
      </c>
      <c r="E110" s="118" t="str">
        <f>[1]Sheet1!E113</f>
        <v>9,00</v>
      </c>
      <c r="F110" s="156" t="str">
        <f>[1]Sheet1!F113</f>
        <v>6,00</v>
      </c>
      <c r="G110" s="157"/>
      <c r="H110" s="158"/>
      <c r="I110" s="137" t="str">
        <f>[1]Sheet1!I113</f>
        <v>6,00</v>
      </c>
      <c r="J110" s="138"/>
      <c r="K110" s="139"/>
    </row>
    <row r="111" spans="1:11" ht="31.5" customHeight="1" x14ac:dyDescent="0.25">
      <c r="A111" s="137" t="str">
        <f>[1]Sheet1!A114</f>
        <v>Išasfaltuotos žvyruotos Kreivosios g. (0,205 km) dalis</v>
      </c>
      <c r="B111" s="138"/>
      <c r="C111" s="139"/>
      <c r="D111" s="118" t="str">
        <f>[1]Sheet1!D114</f>
        <v>proc.</v>
      </c>
      <c r="E111" s="118" t="str">
        <f>[1]Sheet1!E114</f>
        <v>0,00</v>
      </c>
      <c r="F111" s="156" t="str">
        <f>[1]Sheet1!F114</f>
        <v>100,00</v>
      </c>
      <c r="G111" s="157"/>
      <c r="H111" s="158"/>
      <c r="I111" s="137" t="str">
        <f>[1]Sheet1!I114</f>
        <v>0,00</v>
      </c>
      <c r="J111" s="138"/>
      <c r="K111" s="139"/>
    </row>
    <row r="112" spans="1:11" ht="31.5" customHeight="1" x14ac:dyDescent="0.25">
      <c r="A112" s="137" t="str">
        <f>[1]Sheet1!A115</f>
        <v>Išasfaltuotos žvyruotos Saulės g. (0,386 km) dalis</v>
      </c>
      <c r="B112" s="138"/>
      <c r="C112" s="139"/>
      <c r="D112" s="118" t="str">
        <f>[1]Sheet1!D115</f>
        <v>proc.</v>
      </c>
      <c r="E112" s="118" t="str">
        <f>[1]Sheet1!E115</f>
        <v>0,00</v>
      </c>
      <c r="F112" s="156" t="str">
        <f>[1]Sheet1!F115</f>
        <v>100,00</v>
      </c>
      <c r="G112" s="157"/>
      <c r="H112" s="158"/>
      <c r="I112" s="137" t="str">
        <f>[1]Sheet1!I115</f>
        <v>0,00</v>
      </c>
      <c r="J112" s="138"/>
      <c r="K112" s="139"/>
    </row>
    <row r="113" spans="1:11" ht="31.5" customHeight="1" x14ac:dyDescent="0.25">
      <c r="A113" s="137" t="str">
        <f>[1]Sheet1!A116</f>
        <v>Išasfaltuotos žvyruotos Saulėnų g. (0,483 km) dalis</v>
      </c>
      <c r="B113" s="138"/>
      <c r="C113" s="139"/>
      <c r="D113" s="118" t="str">
        <f>[1]Sheet1!D116</f>
        <v>proc.</v>
      </c>
      <c r="E113" s="118" t="str">
        <f>[1]Sheet1!E116</f>
        <v>0,00</v>
      </c>
      <c r="F113" s="156" t="str">
        <f>[1]Sheet1!F116</f>
        <v>100,00</v>
      </c>
      <c r="G113" s="157"/>
      <c r="H113" s="158"/>
      <c r="I113" s="137" t="str">
        <f>[1]Sheet1!I116</f>
        <v>0,00</v>
      </c>
      <c r="J113" s="138"/>
      <c r="K113" s="139"/>
    </row>
    <row r="114" spans="1:11" ht="31.5" customHeight="1" x14ac:dyDescent="0.25">
      <c r="A114" s="137" t="str">
        <f>[1]Sheet1!A117</f>
        <v>Įrengtų Kalnėnų g. šviestuvų (20 vnt.) dalis</v>
      </c>
      <c r="B114" s="138"/>
      <c r="C114" s="139"/>
      <c r="D114" s="118" t="str">
        <f>[1]Sheet1!D117</f>
        <v>proc.</v>
      </c>
      <c r="E114" s="118" t="str">
        <f>[1]Sheet1!E117</f>
        <v>76,00</v>
      </c>
      <c r="F114" s="156" t="str">
        <f>[1]Sheet1!F117</f>
        <v>0,00</v>
      </c>
      <c r="G114" s="157"/>
      <c r="H114" s="158"/>
      <c r="I114" s="137" t="str">
        <f>[1]Sheet1!I117</f>
        <v>0,00</v>
      </c>
      <c r="J114" s="138"/>
      <c r="K114" s="139"/>
    </row>
    <row r="115" spans="1:11" ht="31.5" customHeight="1" x14ac:dyDescent="0.25">
      <c r="A115" s="137" t="str">
        <f>[1]Sheet1!A118</f>
        <v>Įrengtų Ežerėlio g. šaligatvių (685 kv.m) dalis</v>
      </c>
      <c r="B115" s="138"/>
      <c r="C115" s="139"/>
      <c r="D115" s="118" t="str">
        <f>[1]Sheet1!D118</f>
        <v>proc.</v>
      </c>
      <c r="E115" s="118" t="str">
        <f>[1]Sheet1!E118</f>
        <v>60,00</v>
      </c>
      <c r="F115" s="156" t="str">
        <f>[1]Sheet1!F118</f>
        <v>0,00</v>
      </c>
      <c r="G115" s="157"/>
      <c r="H115" s="158"/>
      <c r="I115" s="137" t="str">
        <f>[1]Sheet1!I118</f>
        <v>0,00</v>
      </c>
      <c r="J115" s="138"/>
      <c r="K115" s="139"/>
    </row>
    <row r="116" spans="1:11" ht="31.5" customHeight="1" x14ac:dyDescent="0.25">
      <c r="A116" s="137" t="str">
        <f>[1]Sheet1!A119</f>
        <v>Išasfaltuotos žvyruotos Ežerėlio g. (0,780km) dalis</v>
      </c>
      <c r="B116" s="138"/>
      <c r="C116" s="139"/>
      <c r="D116" s="118" t="str">
        <f>[1]Sheet1!D119</f>
        <v>proc.</v>
      </c>
      <c r="E116" s="118" t="str">
        <f>[1]Sheet1!E119</f>
        <v>60,00</v>
      </c>
      <c r="F116" s="156" t="str">
        <f>[1]Sheet1!F119</f>
        <v>0,00</v>
      </c>
      <c r="G116" s="157"/>
      <c r="H116" s="158"/>
      <c r="I116" s="137" t="str">
        <f>[1]Sheet1!I119</f>
        <v>0,00</v>
      </c>
      <c r="J116" s="138"/>
      <c r="K116" s="139"/>
    </row>
    <row r="117" spans="1:11" ht="31.5" customHeight="1" x14ac:dyDescent="0.25">
      <c r="A117" s="137" t="str">
        <f>[1]Sheet1!A120</f>
        <v>Įrengtų Kalnų g. šviestuvų (25 vnt.) dalis</v>
      </c>
      <c r="B117" s="138"/>
      <c r="C117" s="139"/>
      <c r="D117" s="118" t="str">
        <f>[1]Sheet1!D120</f>
        <v>proc.</v>
      </c>
      <c r="E117" s="118" t="str">
        <f>[1]Sheet1!E120</f>
        <v>100,00</v>
      </c>
      <c r="F117" s="156" t="str">
        <f>[1]Sheet1!F120</f>
        <v>0,00</v>
      </c>
      <c r="G117" s="157"/>
      <c r="H117" s="158"/>
      <c r="I117" s="137" t="str">
        <f>[1]Sheet1!I120</f>
        <v>0,00</v>
      </c>
      <c r="J117" s="138"/>
      <c r="K117" s="139"/>
    </row>
    <row r="118" spans="1:11" ht="31.5" customHeight="1" x14ac:dyDescent="0.25">
      <c r="A118" s="137" t="str">
        <f>[1]Sheet1!A121</f>
        <v>Išasfaltuotos žvyruotos Dailidžių g. (0,670 km) dalis</v>
      </c>
      <c r="B118" s="138"/>
      <c r="C118" s="139"/>
      <c r="D118" s="118" t="str">
        <f>[1]Sheet1!D121</f>
        <v>proc.</v>
      </c>
      <c r="E118" s="118" t="str">
        <f>[1]Sheet1!E121</f>
        <v>0,00</v>
      </c>
      <c r="F118" s="156" t="str">
        <f>[1]Sheet1!F121</f>
        <v>100,00</v>
      </c>
      <c r="G118" s="157"/>
      <c r="H118" s="158"/>
      <c r="I118" s="137" t="str">
        <f>[1]Sheet1!I121</f>
        <v>0,00</v>
      </c>
      <c r="J118" s="138"/>
      <c r="K118" s="139"/>
    </row>
    <row r="119" spans="1:11" ht="31.5" customHeight="1" x14ac:dyDescent="0.25">
      <c r="A119" s="137" t="str">
        <f>[1]Sheet1!A122</f>
        <v>Nutiestų Ežerėlio g. apšvietimo tinklų (0,685 km) dalis</v>
      </c>
      <c r="B119" s="138"/>
      <c r="C119" s="139"/>
      <c r="D119" s="118" t="str">
        <f>[1]Sheet1!D122</f>
        <v>proc.</v>
      </c>
      <c r="E119" s="118" t="str">
        <f>[1]Sheet1!E122</f>
        <v>60,00</v>
      </c>
      <c r="F119" s="156" t="str">
        <f>[1]Sheet1!F122</f>
        <v>0,00</v>
      </c>
      <c r="G119" s="157"/>
      <c r="H119" s="158"/>
      <c r="I119" s="137" t="str">
        <f>[1]Sheet1!I122</f>
        <v>0,00</v>
      </c>
      <c r="J119" s="138"/>
      <c r="K119" s="139"/>
    </row>
    <row r="120" spans="1:11" ht="31.5" customHeight="1" x14ac:dyDescent="0.25">
      <c r="A120" s="137" t="str">
        <f>[1]Sheet1!A123</f>
        <v>Išasfaltuotos žvyruotos Genių g. (0,200 km) dalis</v>
      </c>
      <c r="B120" s="138"/>
      <c r="C120" s="139"/>
      <c r="D120" s="118" t="str">
        <f>[1]Sheet1!D123</f>
        <v>proc.</v>
      </c>
      <c r="E120" s="118" t="str">
        <f>[1]Sheet1!E123</f>
        <v>0,00</v>
      </c>
      <c r="F120" s="156" t="str">
        <f>[1]Sheet1!F123</f>
        <v>100,00</v>
      </c>
      <c r="G120" s="157"/>
      <c r="H120" s="158"/>
      <c r="I120" s="137" t="str">
        <f>[1]Sheet1!I123</f>
        <v>0,00</v>
      </c>
      <c r="J120" s="138"/>
      <c r="K120" s="139"/>
    </row>
    <row r="121" spans="1:11" ht="31.5" customHeight="1" x14ac:dyDescent="0.25">
      <c r="A121" s="137" t="str">
        <f>[1]Sheet1!A124</f>
        <v>Išasfaltuotos žvyruotos Kalnėnų g. (0,66 km) dalis</v>
      </c>
      <c r="B121" s="138"/>
      <c r="C121" s="139"/>
      <c r="D121" s="118" t="str">
        <f>[1]Sheet1!D124</f>
        <v>proc.</v>
      </c>
      <c r="E121" s="118" t="str">
        <f>[1]Sheet1!E124</f>
        <v>76,00</v>
      </c>
      <c r="F121" s="156" t="str">
        <f>[1]Sheet1!F124</f>
        <v>0,00</v>
      </c>
      <c r="G121" s="157"/>
      <c r="H121" s="158"/>
      <c r="I121" s="137" t="str">
        <f>[1]Sheet1!I124</f>
        <v>0,00</v>
      </c>
      <c r="J121" s="138"/>
      <c r="K121" s="139"/>
    </row>
    <row r="122" spans="1:11" ht="31.5" customHeight="1" x14ac:dyDescent="0.25">
      <c r="A122" s="137" t="str">
        <f>[1]Sheet1!A125</f>
        <v>Išasfaltuotos žvyruotos Mėtų g. (0,682 km) dalis</v>
      </c>
      <c r="B122" s="138"/>
      <c r="C122" s="139"/>
      <c r="D122" s="118" t="str">
        <f>[1]Sheet1!D125</f>
        <v>proc.</v>
      </c>
      <c r="E122" s="118" t="str">
        <f>[1]Sheet1!E125</f>
        <v>100,00</v>
      </c>
      <c r="F122" s="156" t="str">
        <f>[1]Sheet1!F125</f>
        <v>0,00</v>
      </c>
      <c r="G122" s="157"/>
      <c r="H122" s="158"/>
      <c r="I122" s="137" t="str">
        <f>[1]Sheet1!I125</f>
        <v>0,00</v>
      </c>
      <c r="J122" s="138"/>
      <c r="K122" s="139"/>
    </row>
    <row r="123" spans="1:11" ht="31.5" customHeight="1" x14ac:dyDescent="0.25">
      <c r="A123" s="137" t="str">
        <f>[1]Sheet1!A126</f>
        <v>Įrengtų Kalnų g. lietaus nuotekų tinklų (1,100 km) dalis</v>
      </c>
      <c r="B123" s="138"/>
      <c r="C123" s="139"/>
      <c r="D123" s="118" t="str">
        <f>[1]Sheet1!D126</f>
        <v>proc.</v>
      </c>
      <c r="E123" s="118" t="str">
        <f>[1]Sheet1!E126</f>
        <v>100,00</v>
      </c>
      <c r="F123" s="156" t="str">
        <f>[1]Sheet1!F126</f>
        <v>0,00</v>
      </c>
      <c r="G123" s="157"/>
      <c r="H123" s="158"/>
      <c r="I123" s="137" t="str">
        <f>[1]Sheet1!I126</f>
        <v>0,00</v>
      </c>
      <c r="J123" s="138"/>
      <c r="K123" s="139"/>
    </row>
    <row r="124" spans="1:11" ht="31.5" customHeight="1" x14ac:dyDescent="0.25">
      <c r="A124" s="137" t="str">
        <f>[1]Sheet1!A127</f>
        <v>Išasfaltuotos žvyruotos Aukštakalnio g. (0,575km) dalis</v>
      </c>
      <c r="B124" s="138"/>
      <c r="C124" s="139"/>
      <c r="D124" s="118" t="str">
        <f>[1]Sheet1!D127</f>
        <v>proc.</v>
      </c>
      <c r="E124" s="118" t="str">
        <f>[1]Sheet1!E127</f>
        <v>0,00</v>
      </c>
      <c r="F124" s="156" t="str">
        <f>[1]Sheet1!F127</f>
        <v>0,00</v>
      </c>
      <c r="G124" s="157"/>
      <c r="H124" s="158"/>
      <c r="I124" s="137" t="str">
        <f>[1]Sheet1!I127</f>
        <v>100,00</v>
      </c>
      <c r="J124" s="138"/>
      <c r="K124" s="139"/>
    </row>
    <row r="125" spans="1:11" ht="31.5" customHeight="1" x14ac:dyDescent="0.25">
      <c r="A125" s="137" t="str">
        <f>[1]Sheet1!A128</f>
        <v>Nutiestų Kalnėnų g. apšvietimo tinklų (0,609 km) dalis</v>
      </c>
      <c r="B125" s="138"/>
      <c r="C125" s="139"/>
      <c r="D125" s="118" t="str">
        <f>[1]Sheet1!D128</f>
        <v>proc.</v>
      </c>
      <c r="E125" s="118" t="str">
        <f>[1]Sheet1!E128</f>
        <v>76,00</v>
      </c>
      <c r="F125" s="156" t="str">
        <f>[1]Sheet1!F128</f>
        <v>0,00</v>
      </c>
      <c r="G125" s="157"/>
      <c r="H125" s="158"/>
      <c r="I125" s="137" t="str">
        <f>[1]Sheet1!I128</f>
        <v>0,00</v>
      </c>
      <c r="J125" s="138"/>
      <c r="K125" s="139"/>
    </row>
    <row r="126" spans="1:11" ht="31.5" customHeight="1" x14ac:dyDescent="0.25">
      <c r="A126" s="137" t="str">
        <f>[1]Sheet1!A129</f>
        <v>Išasfaltuotos žvyruotos Šlaito g. (0,371km) dalis</v>
      </c>
      <c r="B126" s="138"/>
      <c r="C126" s="139"/>
      <c r="D126" s="118" t="str">
        <f>[1]Sheet1!D129</f>
        <v>proc.</v>
      </c>
      <c r="E126" s="118" t="str">
        <f>[1]Sheet1!E129</f>
        <v>100,00</v>
      </c>
      <c r="F126" s="156" t="str">
        <f>[1]Sheet1!F129</f>
        <v>0,00</v>
      </c>
      <c r="G126" s="157"/>
      <c r="H126" s="158"/>
      <c r="I126" s="137" t="str">
        <f>[1]Sheet1!I129</f>
        <v>0,00</v>
      </c>
      <c r="J126" s="138"/>
      <c r="K126" s="139"/>
    </row>
    <row r="127" spans="1:11" ht="31.5" customHeight="1" x14ac:dyDescent="0.25">
      <c r="A127" s="137" t="str">
        <f>[1]Sheet1!A130</f>
        <v>Išasfaltuotos žvyruotos Kalnų g. (0,700 km) dalis</v>
      </c>
      <c r="B127" s="138"/>
      <c r="C127" s="139"/>
      <c r="D127" s="118" t="str">
        <f>[1]Sheet1!D130</f>
        <v>proc.</v>
      </c>
      <c r="E127" s="118" t="str">
        <f>[1]Sheet1!E130</f>
        <v>100,00</v>
      </c>
      <c r="F127" s="156" t="str">
        <f>[1]Sheet1!F130</f>
        <v>0,00</v>
      </c>
      <c r="G127" s="157"/>
      <c r="H127" s="158"/>
      <c r="I127" s="137" t="str">
        <f>[1]Sheet1!I130</f>
        <v>0,00</v>
      </c>
      <c r="J127" s="138"/>
      <c r="K127" s="139"/>
    </row>
    <row r="128" spans="1:11" ht="31.5" customHeight="1" x14ac:dyDescent="0.25">
      <c r="A128" s="137" t="str">
        <f>[1]Sheet1!A131</f>
        <v>Išasfaltuotos žvyruotos Medžiotojų g. (0,575km) dalis</v>
      </c>
      <c r="B128" s="138"/>
      <c r="C128" s="139"/>
      <c r="D128" s="118" t="str">
        <f>[1]Sheet1!D131</f>
        <v>proc.</v>
      </c>
      <c r="E128" s="118" t="str">
        <f>[1]Sheet1!E131</f>
        <v>0,00</v>
      </c>
      <c r="F128" s="156" t="str">
        <f>[1]Sheet1!F131</f>
        <v>0,00</v>
      </c>
      <c r="G128" s="157"/>
      <c r="H128" s="158"/>
      <c r="I128" s="137" t="str">
        <f>[1]Sheet1!I131</f>
        <v>100,00</v>
      </c>
      <c r="J128" s="138"/>
      <c r="K128" s="139"/>
    </row>
    <row r="129" spans="1:11" ht="31.5" customHeight="1" x14ac:dyDescent="0.25">
      <c r="A129" s="137" t="str">
        <f>[1]Sheet1!A132</f>
        <v>Išasfaltuotos žvyruotos Zaidų g. (0,491 km) dalis</v>
      </c>
      <c r="B129" s="138"/>
      <c r="C129" s="139"/>
      <c r="D129" s="118" t="str">
        <f>[1]Sheet1!D132</f>
        <v>proc.</v>
      </c>
      <c r="E129" s="118" t="str">
        <f>[1]Sheet1!E132</f>
        <v>0,00</v>
      </c>
      <c r="F129" s="156" t="str">
        <f>[1]Sheet1!F132</f>
        <v>0,00</v>
      </c>
      <c r="G129" s="157"/>
      <c r="H129" s="158"/>
      <c r="I129" s="137" t="str">
        <f>[1]Sheet1!I132</f>
        <v>100,00</v>
      </c>
      <c r="J129" s="138"/>
      <c r="K129" s="139"/>
    </row>
    <row r="130" spans="1:11" ht="31.5" customHeight="1" x14ac:dyDescent="0.25">
      <c r="A130" s="137" t="str">
        <f>[1]Sheet1!A133</f>
        <v>Išasfaltuotos žvyruotos Vaivorykštės g. (0,285 km) dalis</v>
      </c>
      <c r="B130" s="138"/>
      <c r="C130" s="139"/>
      <c r="D130" s="118" t="str">
        <f>[1]Sheet1!D133</f>
        <v>proc.</v>
      </c>
      <c r="E130" s="118" t="str">
        <f>[1]Sheet1!E133</f>
        <v>0,00</v>
      </c>
      <c r="F130" s="156" t="str">
        <f>[1]Sheet1!F133</f>
        <v>100,00</v>
      </c>
      <c r="G130" s="157"/>
      <c r="H130" s="158"/>
      <c r="I130" s="137" t="str">
        <f>[1]Sheet1!I133</f>
        <v>0,00</v>
      </c>
      <c r="J130" s="138"/>
      <c r="K130" s="139"/>
    </row>
    <row r="131" spans="1:11" ht="31.5" customHeight="1" x14ac:dyDescent="0.25">
      <c r="A131" s="137" t="str">
        <f>[1]Sheet1!A134</f>
        <v>Išasfaltuotos žvyruotos Tiesos g. (0,575km) dalis</v>
      </c>
      <c r="B131" s="138"/>
      <c r="C131" s="139"/>
      <c r="D131" s="118" t="str">
        <f>[1]Sheet1!D134</f>
        <v>proc.</v>
      </c>
      <c r="E131" s="118" t="str">
        <f>[1]Sheet1!E134</f>
        <v>0,00</v>
      </c>
      <c r="F131" s="156" t="str">
        <f>[1]Sheet1!F134</f>
        <v>0,00</v>
      </c>
      <c r="G131" s="157"/>
      <c r="H131" s="158"/>
      <c r="I131" s="137" t="str">
        <f>[1]Sheet1!I134</f>
        <v>100,00</v>
      </c>
      <c r="J131" s="138"/>
      <c r="K131" s="139"/>
    </row>
    <row r="132" spans="1:11" ht="31.5" customHeight="1" x14ac:dyDescent="0.25">
      <c r="A132" s="137" t="str">
        <f>[1]Sheet1!A135</f>
        <v>Išasfaltuotos žvyruotos Rugių g. (0,177 km) dalis</v>
      </c>
      <c r="B132" s="138"/>
      <c r="C132" s="139"/>
      <c r="D132" s="118" t="str">
        <f>[1]Sheet1!D135</f>
        <v>proc.</v>
      </c>
      <c r="E132" s="118" t="str">
        <f>[1]Sheet1!E135</f>
        <v>0,00</v>
      </c>
      <c r="F132" s="156" t="str">
        <f>[1]Sheet1!F135</f>
        <v>0,00</v>
      </c>
      <c r="G132" s="157"/>
      <c r="H132" s="158"/>
      <c r="I132" s="137" t="str">
        <f>[1]Sheet1!I135</f>
        <v>100,00</v>
      </c>
      <c r="J132" s="138"/>
      <c r="K132" s="139"/>
    </row>
    <row r="133" spans="1:11" ht="0" hidden="1" customHeight="1" x14ac:dyDescent="0.25">
      <c r="A133" s="119"/>
      <c r="B133" s="120"/>
      <c r="C133" s="120"/>
      <c r="D133" s="120"/>
      <c r="E133" s="120"/>
      <c r="F133" s="120"/>
      <c r="G133" s="120"/>
      <c r="H133" s="120"/>
      <c r="I133" s="120"/>
      <c r="J133" s="120"/>
      <c r="K133" s="121"/>
    </row>
    <row r="134" spans="1:11" ht="18.75" customHeight="1" x14ac:dyDescent="0.25">
      <c r="A134" s="134" t="s">
        <v>265</v>
      </c>
      <c r="B134" s="159"/>
      <c r="C134" s="159"/>
      <c r="D134" s="159"/>
      <c r="E134" s="159"/>
      <c r="F134" s="159"/>
      <c r="G134" s="159"/>
      <c r="H134" s="159"/>
      <c r="I134" s="159"/>
      <c r="J134" s="159"/>
      <c r="K134" s="160"/>
    </row>
    <row r="135" spans="1:11" ht="45.75" customHeight="1" x14ac:dyDescent="0.25">
      <c r="A135" s="134" t="s">
        <v>293</v>
      </c>
      <c r="B135" s="159"/>
      <c r="C135" s="159"/>
      <c r="D135" s="159"/>
      <c r="E135" s="159"/>
      <c r="F135" s="159"/>
      <c r="G135" s="159"/>
      <c r="H135" s="159"/>
      <c r="I135" s="159"/>
      <c r="J135" s="159"/>
      <c r="K135" s="160"/>
    </row>
    <row r="136" spans="1:11" ht="0" hidden="1" customHeight="1" x14ac:dyDescent="0.25">
      <c r="A136" s="119"/>
      <c r="B136" s="120"/>
      <c r="C136" s="120"/>
      <c r="D136" s="120"/>
      <c r="E136" s="120"/>
      <c r="F136" s="120"/>
      <c r="G136" s="120"/>
      <c r="H136" s="120"/>
      <c r="I136" s="120"/>
      <c r="J136" s="120"/>
      <c r="K136" s="121"/>
    </row>
    <row r="137" spans="1:11" x14ac:dyDescent="0.25">
      <c r="A137" s="137" t="s">
        <v>225</v>
      </c>
      <c r="B137" s="138"/>
      <c r="C137" s="139"/>
      <c r="D137" s="118" t="s">
        <v>12</v>
      </c>
      <c r="E137" s="118" t="s">
        <v>16</v>
      </c>
      <c r="F137" s="156" t="s">
        <v>17</v>
      </c>
      <c r="G137" s="157"/>
      <c r="H137" s="158"/>
      <c r="I137" s="137" t="s">
        <v>18</v>
      </c>
      <c r="J137" s="138"/>
      <c r="K137" s="139"/>
    </row>
    <row r="138" spans="1:11" x14ac:dyDescent="0.25">
      <c r="A138" s="137" t="s">
        <v>145</v>
      </c>
      <c r="B138" s="138"/>
      <c r="C138" s="139"/>
      <c r="D138" s="118" t="s">
        <v>146</v>
      </c>
      <c r="E138" s="118" t="s">
        <v>29</v>
      </c>
      <c r="F138" s="156" t="s">
        <v>147</v>
      </c>
      <c r="G138" s="157"/>
      <c r="H138" s="158"/>
      <c r="I138" s="137" t="s">
        <v>148</v>
      </c>
      <c r="J138" s="138"/>
      <c r="K138" s="139"/>
    </row>
    <row r="139" spans="1:11" ht="36" customHeight="1" x14ac:dyDescent="0.25">
      <c r="A139" s="137" t="s">
        <v>149</v>
      </c>
      <c r="B139" s="138"/>
      <c r="C139" s="139"/>
      <c r="D139" s="118" t="s">
        <v>19</v>
      </c>
      <c r="E139" s="118" t="s">
        <v>34</v>
      </c>
      <c r="F139" s="156" t="s">
        <v>30</v>
      </c>
      <c r="G139" s="157"/>
      <c r="H139" s="158"/>
      <c r="I139" s="137" t="s">
        <v>42</v>
      </c>
      <c r="J139" s="138"/>
      <c r="K139" s="139"/>
    </row>
    <row r="140" spans="1:11" ht="34.5" customHeight="1" x14ac:dyDescent="0.25">
      <c r="A140" s="137" t="s">
        <v>150</v>
      </c>
      <c r="B140" s="138"/>
      <c r="C140" s="139"/>
      <c r="D140" s="118" t="s">
        <v>19</v>
      </c>
      <c r="E140" s="118" t="s">
        <v>20</v>
      </c>
      <c r="F140" s="156" t="s">
        <v>34</v>
      </c>
      <c r="G140" s="157"/>
      <c r="H140" s="158"/>
      <c r="I140" s="137" t="s">
        <v>34</v>
      </c>
      <c r="J140" s="138"/>
      <c r="K140" s="139"/>
    </row>
    <row r="141" spans="1:11" ht="34.5" customHeight="1" x14ac:dyDescent="0.25">
      <c r="A141" s="137" t="s">
        <v>151</v>
      </c>
      <c r="B141" s="138"/>
      <c r="C141" s="139"/>
      <c r="D141" s="118" t="s">
        <v>19</v>
      </c>
      <c r="E141" s="118" t="s">
        <v>34</v>
      </c>
      <c r="F141" s="156" t="s">
        <v>20</v>
      </c>
      <c r="G141" s="157"/>
      <c r="H141" s="158"/>
      <c r="I141" s="137" t="s">
        <v>34</v>
      </c>
      <c r="J141" s="138"/>
      <c r="K141" s="139"/>
    </row>
    <row r="142" spans="1:11" ht="36.75" customHeight="1" x14ac:dyDescent="0.25">
      <c r="A142" s="163" t="s">
        <v>266</v>
      </c>
      <c r="B142" s="164"/>
      <c r="C142" s="164"/>
      <c r="D142" s="164"/>
      <c r="E142" s="164"/>
      <c r="F142" s="164"/>
      <c r="G142" s="164"/>
      <c r="H142" s="164"/>
      <c r="I142" s="164"/>
      <c r="J142" s="164"/>
      <c r="K142" s="165"/>
    </row>
    <row r="143" spans="1:11" ht="58.5" customHeight="1" x14ac:dyDescent="0.25">
      <c r="A143" s="134" t="s">
        <v>294</v>
      </c>
      <c r="B143" s="159"/>
      <c r="C143" s="159"/>
      <c r="D143" s="159"/>
      <c r="E143" s="159"/>
      <c r="F143" s="159"/>
      <c r="G143" s="159"/>
      <c r="H143" s="159"/>
      <c r="I143" s="159"/>
      <c r="J143" s="159"/>
      <c r="K143" s="160"/>
    </row>
    <row r="144" spans="1:11" ht="0" hidden="1" customHeight="1" x14ac:dyDescent="0.25">
      <c r="A144" s="119"/>
      <c r="B144" s="120"/>
      <c r="C144" s="120"/>
      <c r="D144" s="120"/>
      <c r="E144" s="120"/>
      <c r="F144" s="120"/>
      <c r="G144" s="120"/>
      <c r="H144" s="120"/>
      <c r="I144" s="120"/>
      <c r="J144" s="120"/>
      <c r="K144" s="121"/>
    </row>
    <row r="145" spans="1:11" x14ac:dyDescent="0.25">
      <c r="A145" s="137" t="s">
        <v>225</v>
      </c>
      <c r="B145" s="138"/>
      <c r="C145" s="139"/>
      <c r="D145" s="118" t="s">
        <v>12</v>
      </c>
      <c r="E145" s="118" t="s">
        <v>16</v>
      </c>
      <c r="F145" s="156" t="s">
        <v>17</v>
      </c>
      <c r="G145" s="157"/>
      <c r="H145" s="158"/>
      <c r="I145" s="137" t="s">
        <v>18</v>
      </c>
      <c r="J145" s="138"/>
      <c r="K145" s="139"/>
    </row>
    <row r="146" spans="1:11" ht="66.75" customHeight="1" x14ac:dyDescent="0.25">
      <c r="A146" s="137" t="s">
        <v>154</v>
      </c>
      <c r="B146" s="138"/>
      <c r="C146" s="139"/>
      <c r="D146" s="118" t="s">
        <v>19</v>
      </c>
      <c r="E146" s="118" t="s">
        <v>20</v>
      </c>
      <c r="F146" s="156" t="s">
        <v>20</v>
      </c>
      <c r="G146" s="157"/>
      <c r="H146" s="158"/>
      <c r="I146" s="137" t="s">
        <v>20</v>
      </c>
      <c r="J146" s="138"/>
      <c r="K146" s="139"/>
    </row>
    <row r="147" spans="1:11" ht="13.5" customHeight="1" x14ac:dyDescent="0.25">
      <c r="A147" s="134" t="s">
        <v>267</v>
      </c>
      <c r="B147" s="159"/>
      <c r="C147" s="159"/>
      <c r="D147" s="159"/>
      <c r="E147" s="159"/>
      <c r="F147" s="159"/>
      <c r="G147" s="159"/>
      <c r="H147" s="159"/>
      <c r="I147" s="159"/>
      <c r="J147" s="159"/>
      <c r="K147" s="160"/>
    </row>
    <row r="148" spans="1:11" ht="0" hidden="1" customHeight="1" x14ac:dyDescent="0.25">
      <c r="A148" s="119"/>
      <c r="B148" s="120"/>
      <c r="C148" s="120"/>
      <c r="D148" s="120"/>
      <c r="E148" s="120"/>
      <c r="F148" s="120"/>
      <c r="G148" s="120"/>
      <c r="H148" s="120"/>
      <c r="I148" s="120"/>
      <c r="J148" s="120"/>
      <c r="K148" s="121"/>
    </row>
    <row r="149" spans="1:11" ht="0" hidden="1" customHeight="1" x14ac:dyDescent="0.25">
      <c r="A149" s="119"/>
      <c r="B149" s="120"/>
      <c r="C149" s="120"/>
      <c r="D149" s="120"/>
      <c r="E149" s="120"/>
      <c r="F149" s="120"/>
      <c r="G149" s="120"/>
      <c r="H149" s="120"/>
      <c r="I149" s="120"/>
      <c r="J149" s="120"/>
      <c r="K149" s="121"/>
    </row>
    <row r="150" spans="1:11" ht="17.100000000000001" customHeight="1" x14ac:dyDescent="0.25">
      <c r="A150" s="134" t="s">
        <v>268</v>
      </c>
      <c r="B150" s="159"/>
      <c r="C150" s="159"/>
      <c r="D150" s="159"/>
      <c r="E150" s="159"/>
      <c r="F150" s="159"/>
      <c r="G150" s="159"/>
      <c r="H150" s="159"/>
      <c r="I150" s="159"/>
      <c r="J150" s="159"/>
      <c r="K150" s="160"/>
    </row>
    <row r="151" spans="1:11" ht="42" customHeight="1" x14ac:dyDescent="0.25">
      <c r="A151" s="166" t="s">
        <v>269</v>
      </c>
      <c r="B151" s="167"/>
      <c r="C151" s="167"/>
      <c r="D151" s="167"/>
      <c r="E151" s="167"/>
      <c r="F151" s="167"/>
      <c r="G151" s="167"/>
      <c r="H151" s="167"/>
      <c r="I151" s="167"/>
      <c r="J151" s="167"/>
      <c r="K151" s="168"/>
    </row>
    <row r="152" spans="1:11" x14ac:dyDescent="0.25">
      <c r="A152" s="137" t="s">
        <v>225</v>
      </c>
      <c r="B152" s="138"/>
      <c r="C152" s="139"/>
      <c r="D152" s="118" t="s">
        <v>12</v>
      </c>
      <c r="E152" s="118" t="s">
        <v>16</v>
      </c>
      <c r="F152" s="156" t="s">
        <v>17</v>
      </c>
      <c r="G152" s="157"/>
      <c r="H152" s="158"/>
      <c r="I152" s="137" t="s">
        <v>18</v>
      </c>
      <c r="J152" s="138"/>
      <c r="K152" s="139"/>
    </row>
    <row r="153" spans="1:11" ht="36.75" customHeight="1" x14ac:dyDescent="0.25">
      <c r="A153" s="137" t="s">
        <v>157</v>
      </c>
      <c r="B153" s="138"/>
      <c r="C153" s="139"/>
      <c r="D153" s="118" t="s">
        <v>23</v>
      </c>
      <c r="E153" s="118" t="s">
        <v>31</v>
      </c>
      <c r="F153" s="156" t="s">
        <v>33</v>
      </c>
      <c r="G153" s="157"/>
      <c r="H153" s="158"/>
      <c r="I153" s="137" t="s">
        <v>33</v>
      </c>
      <c r="J153" s="138"/>
      <c r="K153" s="139"/>
    </row>
    <row r="154" spans="1:11" ht="21.95" customHeight="1" x14ac:dyDescent="0.25">
      <c r="A154" s="163" t="s">
        <v>246</v>
      </c>
      <c r="B154" s="164"/>
      <c r="C154" s="164"/>
      <c r="D154" s="164"/>
      <c r="E154" s="164"/>
      <c r="F154" s="164"/>
      <c r="G154" s="164"/>
      <c r="H154" s="164"/>
      <c r="I154" s="164"/>
      <c r="J154" s="164"/>
      <c r="K154" s="165"/>
    </row>
    <row r="155" spans="1:11" ht="15.75" customHeight="1" x14ac:dyDescent="0.25">
      <c r="A155" s="134" t="s">
        <v>270</v>
      </c>
      <c r="B155" s="159"/>
      <c r="C155" s="159"/>
      <c r="D155" s="159"/>
      <c r="E155" s="159"/>
      <c r="F155" s="159"/>
      <c r="G155" s="159"/>
      <c r="H155" s="159"/>
      <c r="I155" s="159"/>
      <c r="J155" s="159"/>
      <c r="K155" s="160"/>
    </row>
    <row r="156" spans="1:11" ht="51.75" customHeight="1" x14ac:dyDescent="0.25">
      <c r="A156" s="134" t="s">
        <v>298</v>
      </c>
      <c r="B156" s="159"/>
      <c r="C156" s="159"/>
      <c r="D156" s="159"/>
      <c r="E156" s="159"/>
      <c r="F156" s="159"/>
      <c r="G156" s="159"/>
      <c r="H156" s="159"/>
      <c r="I156" s="159"/>
      <c r="J156" s="159"/>
      <c r="K156" s="160"/>
    </row>
    <row r="157" spans="1:11" ht="0" hidden="1" customHeight="1" x14ac:dyDescent="0.25">
      <c r="A157" s="119"/>
      <c r="B157" s="120"/>
      <c r="C157" s="120"/>
      <c r="D157" s="120"/>
      <c r="E157" s="120"/>
      <c r="F157" s="120"/>
      <c r="G157" s="120"/>
      <c r="H157" s="120"/>
      <c r="I157" s="120"/>
      <c r="J157" s="120"/>
      <c r="K157" s="121"/>
    </row>
    <row r="158" spans="1:11" x14ac:dyDescent="0.25">
      <c r="A158" s="137" t="s">
        <v>225</v>
      </c>
      <c r="B158" s="138"/>
      <c r="C158" s="139"/>
      <c r="D158" s="118" t="s">
        <v>12</v>
      </c>
      <c r="E158" s="118" t="s">
        <v>16</v>
      </c>
      <c r="F158" s="156" t="s">
        <v>17</v>
      </c>
      <c r="G158" s="157"/>
      <c r="H158" s="158"/>
      <c r="I158" s="137" t="s">
        <v>18</v>
      </c>
      <c r="J158" s="138"/>
      <c r="K158" s="139"/>
    </row>
    <row r="159" spans="1:11" ht="19.5" customHeight="1" x14ac:dyDescent="0.25">
      <c r="A159" s="137" t="s">
        <v>160</v>
      </c>
      <c r="B159" s="138"/>
      <c r="C159" s="139"/>
      <c r="D159" s="118" t="s">
        <v>23</v>
      </c>
      <c r="E159" s="118" t="s">
        <v>36</v>
      </c>
      <c r="F159" s="156" t="s">
        <v>36</v>
      </c>
      <c r="G159" s="157"/>
      <c r="H159" s="158"/>
      <c r="I159" s="137" t="s">
        <v>36</v>
      </c>
      <c r="J159" s="138"/>
      <c r="K159" s="139"/>
    </row>
    <row r="160" spans="1:11" ht="19.5" customHeight="1" x14ac:dyDescent="0.25">
      <c r="A160" s="137" t="s">
        <v>110</v>
      </c>
      <c r="B160" s="138"/>
      <c r="C160" s="139"/>
      <c r="D160" s="118" t="s">
        <v>23</v>
      </c>
      <c r="E160" s="118" t="s">
        <v>29</v>
      </c>
      <c r="F160" s="156" t="s">
        <v>34</v>
      </c>
      <c r="G160" s="157"/>
      <c r="H160" s="158"/>
      <c r="I160" s="137" t="s">
        <v>34</v>
      </c>
      <c r="J160" s="138"/>
      <c r="K160" s="139"/>
    </row>
    <row r="161" spans="1:11" ht="37.5" customHeight="1" x14ac:dyDescent="0.25">
      <c r="A161" s="163" t="s">
        <v>271</v>
      </c>
      <c r="B161" s="164"/>
      <c r="C161" s="164"/>
      <c r="D161" s="164"/>
      <c r="E161" s="164"/>
      <c r="F161" s="164"/>
      <c r="G161" s="164"/>
      <c r="H161" s="164"/>
      <c r="I161" s="164"/>
      <c r="J161" s="164"/>
      <c r="K161" s="165"/>
    </row>
    <row r="162" spans="1:11" ht="50.25" customHeight="1" x14ac:dyDescent="0.25">
      <c r="A162" s="134" t="s">
        <v>272</v>
      </c>
      <c r="B162" s="159"/>
      <c r="C162" s="159"/>
      <c r="D162" s="159"/>
      <c r="E162" s="159"/>
      <c r="F162" s="159"/>
      <c r="G162" s="159"/>
      <c r="H162" s="159"/>
      <c r="I162" s="159"/>
      <c r="J162" s="159"/>
      <c r="K162" s="160"/>
    </row>
    <row r="163" spans="1:11" ht="0" hidden="1" customHeight="1" x14ac:dyDescent="0.25">
      <c r="A163" s="119"/>
      <c r="B163" s="120"/>
      <c r="C163" s="120"/>
      <c r="D163" s="120"/>
      <c r="E163" s="120"/>
      <c r="F163" s="120"/>
      <c r="G163" s="120"/>
      <c r="H163" s="120"/>
      <c r="I163" s="120"/>
      <c r="J163" s="120"/>
      <c r="K163" s="121"/>
    </row>
    <row r="164" spans="1:11" x14ac:dyDescent="0.25">
      <c r="A164" s="137" t="s">
        <v>225</v>
      </c>
      <c r="B164" s="138"/>
      <c r="C164" s="139"/>
      <c r="D164" s="118" t="s">
        <v>12</v>
      </c>
      <c r="E164" s="118" t="s">
        <v>16</v>
      </c>
      <c r="F164" s="156" t="s">
        <v>17</v>
      </c>
      <c r="G164" s="157"/>
      <c r="H164" s="158"/>
      <c r="I164" s="137" t="s">
        <v>18</v>
      </c>
      <c r="J164" s="138"/>
      <c r="K164" s="139"/>
    </row>
    <row r="165" spans="1:11" ht="35.25" customHeight="1" x14ac:dyDescent="0.25">
      <c r="A165" s="137" t="s">
        <v>163</v>
      </c>
      <c r="B165" s="138"/>
      <c r="C165" s="139"/>
      <c r="D165" s="118" t="s">
        <v>19</v>
      </c>
      <c r="E165" s="118" t="s">
        <v>42</v>
      </c>
      <c r="F165" s="156"/>
      <c r="G165" s="157"/>
      <c r="H165" s="158"/>
      <c r="I165" s="137"/>
      <c r="J165" s="138"/>
      <c r="K165" s="139"/>
    </row>
    <row r="166" spans="1:11" ht="19.5" customHeight="1" x14ac:dyDescent="0.25">
      <c r="A166" s="163" t="s">
        <v>273</v>
      </c>
      <c r="B166" s="164"/>
      <c r="C166" s="164"/>
      <c r="D166" s="164"/>
      <c r="E166" s="164"/>
      <c r="F166" s="164"/>
      <c r="G166" s="164"/>
      <c r="H166" s="164"/>
      <c r="I166" s="164"/>
      <c r="J166" s="164"/>
      <c r="K166" s="165"/>
    </row>
    <row r="167" spans="1:11" ht="53.25" customHeight="1" x14ac:dyDescent="0.25">
      <c r="A167" s="134" t="s">
        <v>274</v>
      </c>
      <c r="B167" s="159"/>
      <c r="C167" s="159"/>
      <c r="D167" s="159"/>
      <c r="E167" s="159"/>
      <c r="F167" s="159"/>
      <c r="G167" s="159"/>
      <c r="H167" s="159"/>
      <c r="I167" s="159"/>
      <c r="J167" s="159"/>
      <c r="K167" s="160"/>
    </row>
    <row r="168" spans="1:11" ht="0" hidden="1" customHeight="1" x14ac:dyDescent="0.25">
      <c r="A168" s="119"/>
      <c r="B168" s="120"/>
      <c r="C168" s="120"/>
      <c r="D168" s="120"/>
      <c r="E168" s="120"/>
      <c r="F168" s="120"/>
      <c r="G168" s="120"/>
      <c r="H168" s="120"/>
      <c r="I168" s="120"/>
      <c r="J168" s="120"/>
      <c r="K168" s="121"/>
    </row>
    <row r="169" spans="1:11" x14ac:dyDescent="0.25">
      <c r="A169" s="137" t="s">
        <v>225</v>
      </c>
      <c r="B169" s="138"/>
      <c r="C169" s="139"/>
      <c r="D169" s="118" t="s">
        <v>12</v>
      </c>
      <c r="E169" s="118" t="s">
        <v>16</v>
      </c>
      <c r="F169" s="156" t="s">
        <v>17</v>
      </c>
      <c r="G169" s="157"/>
      <c r="H169" s="158"/>
      <c r="I169" s="137" t="s">
        <v>18</v>
      </c>
      <c r="J169" s="138"/>
      <c r="K169" s="139"/>
    </row>
    <row r="170" spans="1:11" ht="37.5" customHeight="1" x14ac:dyDescent="0.25">
      <c r="A170" s="137" t="s">
        <v>166</v>
      </c>
      <c r="B170" s="138"/>
      <c r="C170" s="139"/>
      <c r="D170" s="118" t="s">
        <v>19</v>
      </c>
      <c r="E170" s="118" t="s">
        <v>20</v>
      </c>
      <c r="F170" s="156"/>
      <c r="G170" s="157"/>
      <c r="H170" s="158"/>
      <c r="I170" s="137"/>
      <c r="J170" s="138"/>
      <c r="K170" s="139"/>
    </row>
    <row r="171" spans="1:11" ht="0" hidden="1" customHeight="1" x14ac:dyDescent="0.25">
      <c r="A171" s="119"/>
      <c r="B171" s="120"/>
      <c r="C171" s="120"/>
      <c r="D171" s="120"/>
      <c r="E171" s="120"/>
      <c r="F171" s="120"/>
      <c r="G171" s="120"/>
      <c r="H171" s="120"/>
      <c r="I171" s="120"/>
      <c r="J171" s="120"/>
      <c r="K171" s="121"/>
    </row>
    <row r="172" spans="1:11" ht="17.100000000000001" customHeight="1" x14ac:dyDescent="0.25">
      <c r="A172" s="134" t="s">
        <v>275</v>
      </c>
      <c r="B172" s="159"/>
      <c r="C172" s="159"/>
      <c r="D172" s="159"/>
      <c r="E172" s="159"/>
      <c r="F172" s="159"/>
      <c r="G172" s="159"/>
      <c r="H172" s="159"/>
      <c r="I172" s="159"/>
      <c r="J172" s="159"/>
      <c r="K172" s="160"/>
    </row>
    <row r="173" spans="1:11" ht="38.25" customHeight="1" x14ac:dyDescent="0.25">
      <c r="A173" s="166" t="s">
        <v>276</v>
      </c>
      <c r="B173" s="167"/>
      <c r="C173" s="167"/>
      <c r="D173" s="167"/>
      <c r="E173" s="167"/>
      <c r="F173" s="167"/>
      <c r="G173" s="167"/>
      <c r="H173" s="167"/>
      <c r="I173" s="167"/>
      <c r="J173" s="167"/>
      <c r="K173" s="168"/>
    </row>
    <row r="174" spans="1:11" x14ac:dyDescent="0.25">
      <c r="A174" s="137" t="s">
        <v>225</v>
      </c>
      <c r="B174" s="138"/>
      <c r="C174" s="139"/>
      <c r="D174" s="118" t="s">
        <v>12</v>
      </c>
      <c r="E174" s="118" t="s">
        <v>16</v>
      </c>
      <c r="F174" s="156" t="s">
        <v>17</v>
      </c>
      <c r="G174" s="157"/>
      <c r="H174" s="158"/>
      <c r="I174" s="137" t="s">
        <v>18</v>
      </c>
      <c r="J174" s="138"/>
      <c r="K174" s="139"/>
    </row>
    <row r="175" spans="1:11" ht="48" customHeight="1" x14ac:dyDescent="0.25">
      <c r="A175" s="137" t="s">
        <v>169</v>
      </c>
      <c r="B175" s="138"/>
      <c r="C175" s="139"/>
      <c r="D175" s="118" t="s">
        <v>23</v>
      </c>
      <c r="E175" s="118" t="s">
        <v>33</v>
      </c>
      <c r="F175" s="156" t="s">
        <v>29</v>
      </c>
      <c r="G175" s="157"/>
      <c r="H175" s="158"/>
      <c r="I175" s="137" t="s">
        <v>34</v>
      </c>
      <c r="J175" s="138"/>
      <c r="K175" s="139"/>
    </row>
    <row r="176" spans="1:11" ht="21.95" customHeight="1" x14ac:dyDescent="0.25">
      <c r="A176" s="163" t="s">
        <v>246</v>
      </c>
      <c r="B176" s="164"/>
      <c r="C176" s="164"/>
      <c r="D176" s="164"/>
      <c r="E176" s="164"/>
      <c r="F176" s="164"/>
      <c r="G176" s="164"/>
      <c r="H176" s="164"/>
      <c r="I176" s="164"/>
      <c r="J176" s="164"/>
      <c r="K176" s="165"/>
    </row>
    <row r="177" spans="1:11" ht="34.5" customHeight="1" x14ac:dyDescent="0.25">
      <c r="A177" s="134" t="s">
        <v>277</v>
      </c>
      <c r="B177" s="159"/>
      <c r="C177" s="159"/>
      <c r="D177" s="159"/>
      <c r="E177" s="159"/>
      <c r="F177" s="159"/>
      <c r="G177" s="159"/>
      <c r="H177" s="159"/>
      <c r="I177" s="159"/>
      <c r="J177" s="159"/>
      <c r="K177" s="160"/>
    </row>
    <row r="178" spans="1:11" ht="51.75" customHeight="1" x14ac:dyDescent="0.25">
      <c r="A178" s="134" t="s">
        <v>278</v>
      </c>
      <c r="B178" s="159"/>
      <c r="C178" s="159"/>
      <c r="D178" s="159"/>
      <c r="E178" s="159"/>
      <c r="F178" s="159"/>
      <c r="G178" s="159"/>
      <c r="H178" s="159"/>
      <c r="I178" s="159"/>
      <c r="J178" s="159"/>
      <c r="K178" s="160"/>
    </row>
    <row r="179" spans="1:11" ht="0" hidden="1" customHeight="1" x14ac:dyDescent="0.25">
      <c r="A179" s="119"/>
      <c r="B179" s="120"/>
      <c r="C179" s="120"/>
      <c r="D179" s="120"/>
      <c r="E179" s="120"/>
      <c r="F179" s="120"/>
      <c r="G179" s="120"/>
      <c r="H179" s="120"/>
      <c r="I179" s="120"/>
      <c r="J179" s="120"/>
      <c r="K179" s="121"/>
    </row>
    <row r="180" spans="1:11" x14ac:dyDescent="0.25">
      <c r="A180" s="137" t="s">
        <v>225</v>
      </c>
      <c r="B180" s="138"/>
      <c r="C180" s="139"/>
      <c r="D180" s="118" t="s">
        <v>12</v>
      </c>
      <c r="E180" s="118" t="s">
        <v>16</v>
      </c>
      <c r="F180" s="156" t="s">
        <v>17</v>
      </c>
      <c r="G180" s="157"/>
      <c r="H180" s="158"/>
      <c r="I180" s="137" t="s">
        <v>18</v>
      </c>
      <c r="J180" s="138"/>
      <c r="K180" s="139"/>
    </row>
    <row r="181" spans="1:11" x14ac:dyDescent="0.25">
      <c r="A181" s="137" t="s">
        <v>172</v>
      </c>
      <c r="B181" s="138"/>
      <c r="C181" s="139"/>
      <c r="D181" s="118" t="s">
        <v>19</v>
      </c>
      <c r="E181" s="118" t="s">
        <v>20</v>
      </c>
      <c r="F181" s="156" t="s">
        <v>34</v>
      </c>
      <c r="G181" s="157"/>
      <c r="H181" s="158"/>
      <c r="I181" s="137" t="s">
        <v>34</v>
      </c>
      <c r="J181" s="138"/>
      <c r="K181" s="139"/>
    </row>
    <row r="182" spans="1:11" x14ac:dyDescent="0.25">
      <c r="A182" s="137" t="s">
        <v>173</v>
      </c>
      <c r="B182" s="138"/>
      <c r="C182" s="139"/>
      <c r="D182" s="118" t="s">
        <v>19</v>
      </c>
      <c r="E182" s="118" t="s">
        <v>41</v>
      </c>
      <c r="F182" s="156" t="s">
        <v>34</v>
      </c>
      <c r="G182" s="157"/>
      <c r="H182" s="158"/>
      <c r="I182" s="137" t="s">
        <v>34</v>
      </c>
      <c r="J182" s="138"/>
      <c r="K182" s="139"/>
    </row>
    <row r="183" spans="1:11" ht="34.5" customHeight="1" x14ac:dyDescent="0.25">
      <c r="A183" s="163" t="s">
        <v>279</v>
      </c>
      <c r="B183" s="164"/>
      <c r="C183" s="164"/>
      <c r="D183" s="164"/>
      <c r="E183" s="164"/>
      <c r="F183" s="164"/>
      <c r="G183" s="164"/>
      <c r="H183" s="164"/>
      <c r="I183" s="164"/>
      <c r="J183" s="164"/>
      <c r="K183" s="165"/>
    </row>
    <row r="184" spans="1:11" ht="63" customHeight="1" x14ac:dyDescent="0.25">
      <c r="A184" s="134" t="s">
        <v>280</v>
      </c>
      <c r="B184" s="159"/>
      <c r="C184" s="159"/>
      <c r="D184" s="159"/>
      <c r="E184" s="159"/>
      <c r="F184" s="159"/>
      <c r="G184" s="159"/>
      <c r="H184" s="159"/>
      <c r="I184" s="159"/>
      <c r="J184" s="159"/>
      <c r="K184" s="160"/>
    </row>
    <row r="185" spans="1:11" ht="6.75" customHeight="1" x14ac:dyDescent="0.25">
      <c r="A185" s="119"/>
      <c r="B185" s="120"/>
      <c r="C185" s="120"/>
      <c r="D185" s="120"/>
      <c r="E185" s="120"/>
      <c r="F185" s="120"/>
      <c r="G185" s="120"/>
      <c r="H185" s="120"/>
      <c r="I185" s="120"/>
      <c r="J185" s="120"/>
      <c r="K185" s="121"/>
    </row>
    <row r="186" spans="1:11" x14ac:dyDescent="0.25">
      <c r="A186" s="137" t="s">
        <v>225</v>
      </c>
      <c r="B186" s="138"/>
      <c r="C186" s="139"/>
      <c r="D186" s="118" t="s">
        <v>12</v>
      </c>
      <c r="E186" s="118" t="s">
        <v>16</v>
      </c>
      <c r="F186" s="156" t="s">
        <v>17</v>
      </c>
      <c r="G186" s="157"/>
      <c r="H186" s="158"/>
      <c r="I186" s="137" t="s">
        <v>18</v>
      </c>
      <c r="J186" s="138"/>
      <c r="K186" s="139"/>
    </row>
    <row r="187" spans="1:11" ht="48.75" customHeight="1" x14ac:dyDescent="0.25">
      <c r="A187" s="137" t="s">
        <v>176</v>
      </c>
      <c r="B187" s="138"/>
      <c r="C187" s="139"/>
      <c r="D187" s="118" t="s">
        <v>19</v>
      </c>
      <c r="E187" s="118" t="s">
        <v>25</v>
      </c>
      <c r="F187" s="156"/>
      <c r="G187" s="157"/>
      <c r="H187" s="158"/>
      <c r="I187" s="137"/>
      <c r="J187" s="138"/>
      <c r="K187" s="139"/>
    </row>
    <row r="188" spans="1:11" ht="35.25" customHeight="1" x14ac:dyDescent="0.25">
      <c r="A188" s="163" t="s">
        <v>281</v>
      </c>
      <c r="B188" s="164"/>
      <c r="C188" s="164"/>
      <c r="D188" s="164"/>
      <c r="E188" s="164"/>
      <c r="F188" s="164"/>
      <c r="G188" s="164"/>
      <c r="H188" s="164"/>
      <c r="I188" s="164"/>
      <c r="J188" s="164"/>
      <c r="K188" s="165"/>
    </row>
    <row r="189" spans="1:11" ht="49.5" customHeight="1" x14ac:dyDescent="0.25">
      <c r="A189" s="134" t="s">
        <v>282</v>
      </c>
      <c r="B189" s="159"/>
      <c r="C189" s="159"/>
      <c r="D189" s="159"/>
      <c r="E189" s="159"/>
      <c r="F189" s="159"/>
      <c r="G189" s="159"/>
      <c r="H189" s="159"/>
      <c r="I189" s="159"/>
      <c r="J189" s="159"/>
      <c r="K189" s="160"/>
    </row>
    <row r="190" spans="1:11" ht="3.75" hidden="1" customHeight="1" x14ac:dyDescent="0.25">
      <c r="A190" s="119"/>
      <c r="B190" s="120"/>
      <c r="C190" s="120"/>
      <c r="D190" s="120"/>
      <c r="E190" s="120"/>
      <c r="F190" s="120"/>
      <c r="G190" s="120"/>
      <c r="H190" s="120"/>
      <c r="I190" s="120"/>
      <c r="J190" s="120"/>
      <c r="K190" s="121"/>
    </row>
    <row r="191" spans="1:11" ht="20.25" customHeight="1" x14ac:dyDescent="0.25">
      <c r="A191" s="137" t="s">
        <v>225</v>
      </c>
      <c r="B191" s="138"/>
      <c r="C191" s="139"/>
      <c r="D191" s="118" t="s">
        <v>12</v>
      </c>
      <c r="E191" s="118" t="s">
        <v>16</v>
      </c>
      <c r="F191" s="156" t="s">
        <v>17</v>
      </c>
      <c r="G191" s="157"/>
      <c r="H191" s="158"/>
      <c r="I191" s="137" t="s">
        <v>18</v>
      </c>
      <c r="J191" s="138"/>
      <c r="K191" s="139"/>
    </row>
    <row r="192" spans="1:11" ht="24.75" customHeight="1" x14ac:dyDescent="0.25">
      <c r="A192" s="137" t="s">
        <v>179</v>
      </c>
      <c r="B192" s="138"/>
      <c r="C192" s="139"/>
      <c r="D192" s="118" t="s">
        <v>19</v>
      </c>
      <c r="E192" s="118" t="s">
        <v>45</v>
      </c>
      <c r="F192" s="156" t="s">
        <v>45</v>
      </c>
      <c r="G192" s="157"/>
      <c r="H192" s="158"/>
      <c r="I192" s="137" t="s">
        <v>34</v>
      </c>
      <c r="J192" s="138"/>
      <c r="K192" s="139"/>
    </row>
    <row r="193" spans="1:11" ht="0" hidden="1" customHeight="1" x14ac:dyDescent="0.25">
      <c r="A193" s="119"/>
      <c r="B193" s="120"/>
      <c r="C193" s="120"/>
      <c r="D193" s="120"/>
      <c r="E193" s="120"/>
      <c r="F193" s="120"/>
      <c r="G193" s="120"/>
      <c r="H193" s="120"/>
      <c r="I193" s="120"/>
      <c r="J193" s="120"/>
      <c r="K193" s="121"/>
    </row>
    <row r="194" spans="1:11" ht="17.100000000000001" customHeight="1" x14ac:dyDescent="0.25">
      <c r="A194" s="134" t="s">
        <v>283</v>
      </c>
      <c r="B194" s="159"/>
      <c r="C194" s="159"/>
      <c r="D194" s="159"/>
      <c r="E194" s="159"/>
      <c r="F194" s="159"/>
      <c r="G194" s="159"/>
      <c r="H194" s="159"/>
      <c r="I194" s="159"/>
      <c r="J194" s="159"/>
      <c r="K194" s="160"/>
    </row>
    <row r="195" spans="1:11" ht="51.75" customHeight="1" x14ac:dyDescent="0.25">
      <c r="A195" s="134" t="s">
        <v>299</v>
      </c>
      <c r="B195" s="159"/>
      <c r="C195" s="159"/>
      <c r="D195" s="159"/>
      <c r="E195" s="159"/>
      <c r="F195" s="159"/>
      <c r="G195" s="159"/>
      <c r="H195" s="159"/>
      <c r="I195" s="159"/>
      <c r="J195" s="159"/>
      <c r="K195" s="160"/>
    </row>
    <row r="196" spans="1:11" ht="0" hidden="1" customHeight="1" x14ac:dyDescent="0.25">
      <c r="A196" s="119"/>
      <c r="B196" s="120"/>
      <c r="C196" s="120"/>
      <c r="D196" s="120"/>
      <c r="E196" s="120"/>
      <c r="F196" s="120"/>
      <c r="G196" s="120"/>
      <c r="H196" s="120"/>
      <c r="I196" s="120"/>
      <c r="J196" s="120"/>
      <c r="K196" s="121"/>
    </row>
    <row r="197" spans="1:11" x14ac:dyDescent="0.25">
      <c r="A197" s="137" t="s">
        <v>225</v>
      </c>
      <c r="B197" s="138"/>
      <c r="C197" s="139"/>
      <c r="D197" s="118" t="s">
        <v>12</v>
      </c>
      <c r="E197" s="118" t="s">
        <v>16</v>
      </c>
      <c r="F197" s="156" t="s">
        <v>17</v>
      </c>
      <c r="G197" s="157"/>
      <c r="H197" s="158"/>
      <c r="I197" s="137" t="s">
        <v>18</v>
      </c>
      <c r="J197" s="138"/>
      <c r="K197" s="139"/>
    </row>
    <row r="198" spans="1:11" ht="19.5" customHeight="1" x14ac:dyDescent="0.25">
      <c r="A198" s="137" t="s">
        <v>231</v>
      </c>
      <c r="B198" s="138"/>
      <c r="C198" s="139"/>
      <c r="D198" s="118" t="s">
        <v>23</v>
      </c>
      <c r="E198" s="118" t="s">
        <v>29</v>
      </c>
      <c r="F198" s="156"/>
      <c r="G198" s="157"/>
      <c r="H198" s="158"/>
      <c r="I198" s="137"/>
      <c r="J198" s="138"/>
      <c r="K198" s="139"/>
    </row>
    <row r="199" spans="1:11" ht="33" customHeight="1" x14ac:dyDescent="0.25">
      <c r="A199" s="137" t="s">
        <v>232</v>
      </c>
      <c r="B199" s="138"/>
      <c r="C199" s="139"/>
      <c r="D199" s="118" t="s">
        <v>23</v>
      </c>
      <c r="E199" s="118" t="s">
        <v>29</v>
      </c>
      <c r="F199" s="156"/>
      <c r="G199" s="157"/>
      <c r="H199" s="158"/>
      <c r="I199" s="137"/>
      <c r="J199" s="138"/>
      <c r="K199" s="139"/>
    </row>
    <row r="200" spans="1:11" ht="32.25" customHeight="1" x14ac:dyDescent="0.25">
      <c r="A200" s="137" t="s">
        <v>233</v>
      </c>
      <c r="B200" s="138"/>
      <c r="C200" s="139"/>
      <c r="D200" s="118" t="s">
        <v>23</v>
      </c>
      <c r="E200" s="118" t="s">
        <v>29</v>
      </c>
      <c r="F200" s="156"/>
      <c r="G200" s="157"/>
      <c r="H200" s="158"/>
      <c r="I200" s="137"/>
      <c r="J200" s="138"/>
      <c r="K200" s="139"/>
    </row>
    <row r="201" spans="1:11" ht="0" hidden="1" customHeight="1" x14ac:dyDescent="0.25">
      <c r="A201" s="119"/>
      <c r="B201" s="120"/>
      <c r="C201" s="120"/>
      <c r="D201" s="120"/>
      <c r="E201" s="120"/>
      <c r="F201" s="120"/>
      <c r="G201" s="120"/>
      <c r="H201" s="120"/>
      <c r="I201" s="120"/>
      <c r="J201" s="120"/>
      <c r="K201" s="121"/>
    </row>
    <row r="202" spans="1:11" ht="8.25" customHeight="1" x14ac:dyDescent="0.25">
      <c r="A202" s="169"/>
      <c r="B202" s="170"/>
      <c r="C202" s="170"/>
      <c r="D202" s="170"/>
      <c r="E202" s="170"/>
      <c r="F202" s="170"/>
      <c r="G202" s="170"/>
      <c r="H202" s="170"/>
      <c r="I202" s="170"/>
      <c r="J202" s="170"/>
      <c r="K202" s="171"/>
    </row>
    <row r="203" spans="1:11" ht="17.100000000000001" customHeight="1" x14ac:dyDescent="0.25">
      <c r="A203" s="134" t="s">
        <v>284</v>
      </c>
      <c r="B203" s="159"/>
      <c r="C203" s="159"/>
      <c r="D203" s="159"/>
      <c r="E203" s="159"/>
      <c r="F203" s="159"/>
      <c r="G203" s="159"/>
      <c r="H203" s="159"/>
      <c r="I203" s="159"/>
      <c r="J203" s="159"/>
      <c r="K203" s="160"/>
    </row>
    <row r="204" spans="1:11" ht="39" customHeight="1" x14ac:dyDescent="0.25">
      <c r="A204" s="166" t="s">
        <v>300</v>
      </c>
      <c r="B204" s="167"/>
      <c r="C204" s="167"/>
      <c r="D204" s="167"/>
      <c r="E204" s="167"/>
      <c r="F204" s="167"/>
      <c r="G204" s="167"/>
      <c r="H204" s="167"/>
      <c r="I204" s="167"/>
      <c r="J204" s="167"/>
      <c r="K204" s="168"/>
    </row>
    <row r="205" spans="1:11" x14ac:dyDescent="0.25">
      <c r="A205" s="137" t="s">
        <v>225</v>
      </c>
      <c r="B205" s="138"/>
      <c r="C205" s="139"/>
      <c r="D205" s="118" t="s">
        <v>12</v>
      </c>
      <c r="E205" s="118" t="s">
        <v>16</v>
      </c>
      <c r="F205" s="156" t="s">
        <v>17</v>
      </c>
      <c r="G205" s="157"/>
      <c r="H205" s="158"/>
      <c r="I205" s="137" t="s">
        <v>18</v>
      </c>
      <c r="J205" s="138"/>
      <c r="K205" s="139"/>
    </row>
    <row r="206" spans="1:11" ht="34.5" customHeight="1" x14ac:dyDescent="0.25">
      <c r="A206" s="137" t="s">
        <v>184</v>
      </c>
      <c r="B206" s="138"/>
      <c r="C206" s="139"/>
      <c r="D206" s="118" t="s">
        <v>23</v>
      </c>
      <c r="E206" s="118" t="s">
        <v>26</v>
      </c>
      <c r="F206" s="156" t="s">
        <v>28</v>
      </c>
      <c r="G206" s="157"/>
      <c r="H206" s="158"/>
      <c r="I206" s="137" t="s">
        <v>28</v>
      </c>
      <c r="J206" s="138"/>
      <c r="K206" s="139"/>
    </row>
    <row r="207" spans="1:11" ht="21.95" customHeight="1" x14ac:dyDescent="0.25">
      <c r="A207" s="163" t="s">
        <v>246</v>
      </c>
      <c r="B207" s="164"/>
      <c r="C207" s="164"/>
      <c r="D207" s="164"/>
      <c r="E207" s="164"/>
      <c r="F207" s="164"/>
      <c r="G207" s="164"/>
      <c r="H207" s="164"/>
      <c r="I207" s="164"/>
      <c r="J207" s="164"/>
      <c r="K207" s="165"/>
    </row>
    <row r="208" spans="1:11" ht="11.25" customHeight="1" x14ac:dyDescent="0.25">
      <c r="A208" s="134" t="s">
        <v>267</v>
      </c>
      <c r="B208" s="159"/>
      <c r="C208" s="159"/>
      <c r="D208" s="159"/>
      <c r="E208" s="159"/>
      <c r="F208" s="159"/>
      <c r="G208" s="159"/>
      <c r="H208" s="159"/>
      <c r="I208" s="159"/>
      <c r="J208" s="159"/>
      <c r="K208" s="160"/>
    </row>
    <row r="209" spans="1:11" ht="37.5" customHeight="1" x14ac:dyDescent="0.25">
      <c r="A209" s="134" t="s">
        <v>285</v>
      </c>
      <c r="B209" s="159"/>
      <c r="C209" s="159"/>
      <c r="D209" s="159"/>
      <c r="E209" s="159"/>
      <c r="F209" s="159"/>
      <c r="G209" s="159"/>
      <c r="H209" s="159"/>
      <c r="I209" s="159"/>
      <c r="J209" s="159"/>
      <c r="K209" s="160"/>
    </row>
    <row r="210" spans="1:11" ht="46.5" customHeight="1" x14ac:dyDescent="0.25">
      <c r="A210" s="134" t="s">
        <v>301</v>
      </c>
      <c r="B210" s="159"/>
      <c r="C210" s="159"/>
      <c r="D210" s="159"/>
      <c r="E210" s="159"/>
      <c r="F210" s="159"/>
      <c r="G210" s="159"/>
      <c r="H210" s="159"/>
      <c r="I210" s="159"/>
      <c r="J210" s="159"/>
      <c r="K210" s="160"/>
    </row>
    <row r="211" spans="1:11" ht="0" hidden="1" customHeight="1" x14ac:dyDescent="0.25">
      <c r="A211" s="119"/>
      <c r="B211" s="120"/>
      <c r="C211" s="120"/>
      <c r="D211" s="120"/>
      <c r="E211" s="120"/>
      <c r="F211" s="120"/>
      <c r="G211" s="120"/>
      <c r="H211" s="120"/>
      <c r="I211" s="120"/>
      <c r="J211" s="120"/>
      <c r="K211" s="121"/>
    </row>
    <row r="212" spans="1:11" x14ac:dyDescent="0.25">
      <c r="A212" s="137" t="s">
        <v>225</v>
      </c>
      <c r="B212" s="138"/>
      <c r="C212" s="139"/>
      <c r="D212" s="118" t="s">
        <v>12</v>
      </c>
      <c r="E212" s="118" t="s">
        <v>16</v>
      </c>
      <c r="F212" s="156" t="s">
        <v>17</v>
      </c>
      <c r="G212" s="157"/>
      <c r="H212" s="158"/>
      <c r="I212" s="137" t="s">
        <v>18</v>
      </c>
      <c r="J212" s="138"/>
      <c r="K212" s="139"/>
    </row>
    <row r="213" spans="1:11" ht="31.5" customHeight="1" x14ac:dyDescent="0.25">
      <c r="A213" s="137" t="s">
        <v>187</v>
      </c>
      <c r="B213" s="138"/>
      <c r="C213" s="139"/>
      <c r="D213" s="118" t="s">
        <v>23</v>
      </c>
      <c r="E213" s="118" t="s">
        <v>24</v>
      </c>
      <c r="F213" s="156" t="s">
        <v>36</v>
      </c>
      <c r="G213" s="157"/>
      <c r="H213" s="158"/>
      <c r="I213" s="137" t="s">
        <v>36</v>
      </c>
      <c r="J213" s="138"/>
      <c r="K213" s="139"/>
    </row>
    <row r="214" spans="1:11" ht="32.25" customHeight="1" x14ac:dyDescent="0.25">
      <c r="A214" s="137" t="s">
        <v>188</v>
      </c>
      <c r="B214" s="138"/>
      <c r="C214" s="139"/>
      <c r="D214" s="118" t="s">
        <v>23</v>
      </c>
      <c r="E214" s="118" t="s">
        <v>36</v>
      </c>
      <c r="F214" s="156" t="s">
        <v>25</v>
      </c>
      <c r="G214" s="157"/>
      <c r="H214" s="158"/>
      <c r="I214" s="137" t="s">
        <v>25</v>
      </c>
      <c r="J214" s="138"/>
      <c r="K214" s="139"/>
    </row>
    <row r="215" spans="1:11" ht="12.75" customHeight="1" x14ac:dyDescent="0.25">
      <c r="A215" s="134" t="s">
        <v>267</v>
      </c>
      <c r="B215" s="159"/>
      <c r="C215" s="159"/>
      <c r="D215" s="159"/>
      <c r="E215" s="159"/>
      <c r="F215" s="159"/>
      <c r="G215" s="159"/>
      <c r="H215" s="159"/>
      <c r="I215" s="159"/>
      <c r="J215" s="159"/>
      <c r="K215" s="160"/>
    </row>
    <row r="216" spans="1:11" ht="0" hidden="1" customHeight="1" x14ac:dyDescent="0.25">
      <c r="A216" s="119"/>
      <c r="B216" s="120"/>
      <c r="C216" s="120"/>
      <c r="D216" s="120"/>
      <c r="E216" s="120"/>
      <c r="F216" s="120"/>
      <c r="G216" s="120"/>
      <c r="H216" s="120"/>
      <c r="I216" s="120"/>
      <c r="J216" s="120"/>
      <c r="K216" s="121"/>
    </row>
    <row r="217" spans="1:11" ht="17.100000000000001" customHeight="1" x14ac:dyDescent="0.25">
      <c r="A217" s="134" t="s">
        <v>286</v>
      </c>
      <c r="B217" s="159"/>
      <c r="C217" s="159"/>
      <c r="D217" s="159"/>
      <c r="E217" s="159"/>
      <c r="F217" s="159"/>
      <c r="G217" s="159"/>
      <c r="H217" s="159"/>
      <c r="I217" s="159"/>
      <c r="J217" s="159"/>
      <c r="K217" s="160"/>
    </row>
    <row r="218" spans="1:11" ht="37.5" customHeight="1" x14ac:dyDescent="0.25">
      <c r="A218" s="134" t="s">
        <v>287</v>
      </c>
      <c r="B218" s="159"/>
      <c r="C218" s="159"/>
      <c r="D218" s="159"/>
      <c r="E218" s="159"/>
      <c r="F218" s="159"/>
      <c r="G218" s="159"/>
      <c r="H218" s="159"/>
      <c r="I218" s="159"/>
      <c r="J218" s="159"/>
      <c r="K218" s="160"/>
    </row>
    <row r="219" spans="1:11" ht="0" hidden="1" customHeight="1" x14ac:dyDescent="0.25">
      <c r="A219" s="119"/>
      <c r="B219" s="120"/>
      <c r="C219" s="120"/>
      <c r="D219" s="120"/>
      <c r="E219" s="120"/>
      <c r="F219" s="120"/>
      <c r="G219" s="120"/>
      <c r="H219" s="120"/>
      <c r="I219" s="120"/>
      <c r="J219" s="120"/>
      <c r="K219" s="121"/>
    </row>
    <row r="220" spans="1:11" x14ac:dyDescent="0.25">
      <c r="A220" s="137" t="s">
        <v>225</v>
      </c>
      <c r="B220" s="138"/>
      <c r="C220" s="139"/>
      <c r="D220" s="118" t="s">
        <v>12</v>
      </c>
      <c r="E220" s="118" t="s">
        <v>16</v>
      </c>
      <c r="F220" s="156" t="s">
        <v>17</v>
      </c>
      <c r="G220" s="157"/>
      <c r="H220" s="158"/>
      <c r="I220" s="137" t="s">
        <v>18</v>
      </c>
      <c r="J220" s="138"/>
      <c r="K220" s="139"/>
    </row>
    <row r="221" spans="1:11" ht="31.5" customHeight="1" x14ac:dyDescent="0.25">
      <c r="A221" s="137" t="s">
        <v>191</v>
      </c>
      <c r="B221" s="138"/>
      <c r="C221" s="139"/>
      <c r="D221" s="118" t="s">
        <v>19</v>
      </c>
      <c r="E221" s="118" t="s">
        <v>20</v>
      </c>
      <c r="F221" s="156" t="s">
        <v>20</v>
      </c>
      <c r="G221" s="157"/>
      <c r="H221" s="158"/>
      <c r="I221" s="137" t="s">
        <v>20</v>
      </c>
      <c r="J221" s="138"/>
      <c r="K221" s="139"/>
    </row>
    <row r="222" spans="1:11" ht="12.75" customHeight="1" x14ac:dyDescent="0.25">
      <c r="A222" s="134" t="s">
        <v>267</v>
      </c>
      <c r="B222" s="159"/>
      <c r="C222" s="159"/>
      <c r="D222" s="159"/>
      <c r="E222" s="159"/>
      <c r="F222" s="159"/>
      <c r="G222" s="159"/>
      <c r="H222" s="159"/>
      <c r="I222" s="159"/>
      <c r="J222" s="159"/>
      <c r="K222" s="160"/>
    </row>
    <row r="223" spans="1:11" ht="0" hidden="1" customHeight="1" x14ac:dyDescent="0.25">
      <c r="A223" s="119"/>
      <c r="B223" s="120"/>
      <c r="C223" s="120"/>
      <c r="D223" s="120"/>
      <c r="E223" s="120"/>
      <c r="F223" s="120"/>
      <c r="G223" s="120"/>
      <c r="H223" s="120"/>
      <c r="I223" s="120"/>
      <c r="J223" s="120"/>
      <c r="K223" s="121"/>
    </row>
    <row r="224" spans="1:11" ht="0" hidden="1" customHeight="1" x14ac:dyDescent="0.25">
      <c r="A224" s="119"/>
      <c r="B224" s="120"/>
      <c r="C224" s="120"/>
      <c r="D224" s="120"/>
      <c r="E224" s="120"/>
      <c r="F224" s="120"/>
      <c r="G224" s="120"/>
      <c r="H224" s="120"/>
      <c r="I224" s="120"/>
      <c r="J224" s="120"/>
      <c r="K224" s="121"/>
    </row>
    <row r="225" spans="1:11" ht="17.100000000000001" customHeight="1" x14ac:dyDescent="0.25">
      <c r="A225" s="134" t="s">
        <v>288</v>
      </c>
      <c r="B225" s="159"/>
      <c r="C225" s="159"/>
      <c r="D225" s="159"/>
      <c r="E225" s="159"/>
      <c r="F225" s="159"/>
      <c r="G225" s="159"/>
      <c r="H225" s="159"/>
      <c r="I225" s="159"/>
      <c r="J225" s="159"/>
      <c r="K225" s="160"/>
    </row>
    <row r="226" spans="1:11" ht="21.95" customHeight="1" x14ac:dyDescent="0.25">
      <c r="A226" s="134" t="s">
        <v>289</v>
      </c>
      <c r="B226" s="159"/>
      <c r="C226" s="159"/>
      <c r="D226" s="159"/>
      <c r="E226" s="159"/>
      <c r="F226" s="159"/>
      <c r="G226" s="159"/>
      <c r="H226" s="159"/>
      <c r="I226" s="159"/>
      <c r="J226" s="159"/>
      <c r="K226" s="160"/>
    </row>
    <row r="227" spans="1:11" ht="21.95" customHeight="1" x14ac:dyDescent="0.25">
      <c r="A227" s="134" t="s">
        <v>246</v>
      </c>
      <c r="B227" s="159"/>
      <c r="C227" s="159"/>
      <c r="D227" s="159"/>
      <c r="E227" s="159"/>
      <c r="F227" s="159"/>
      <c r="G227" s="159"/>
      <c r="H227" s="159"/>
      <c r="I227" s="159"/>
      <c r="J227" s="159"/>
      <c r="K227" s="160"/>
    </row>
    <row r="228" spans="1:11" ht="19.5" customHeight="1" x14ac:dyDescent="0.25">
      <c r="A228" s="134" t="s">
        <v>290</v>
      </c>
      <c r="B228" s="159"/>
      <c r="C228" s="159"/>
      <c r="D228" s="159"/>
      <c r="E228" s="159"/>
      <c r="F228" s="159"/>
      <c r="G228" s="159"/>
      <c r="H228" s="159"/>
      <c r="I228" s="159"/>
      <c r="J228" s="159"/>
      <c r="K228" s="160"/>
    </row>
    <row r="229" spans="1:11" ht="63.75" customHeight="1" x14ac:dyDescent="0.25">
      <c r="A229" s="134" t="s">
        <v>291</v>
      </c>
      <c r="B229" s="159"/>
      <c r="C229" s="159"/>
      <c r="D229" s="159"/>
      <c r="E229" s="159"/>
      <c r="F229" s="159"/>
      <c r="G229" s="159"/>
      <c r="H229" s="159"/>
      <c r="I229" s="159"/>
      <c r="J229" s="159"/>
      <c r="K229" s="160"/>
    </row>
    <row r="230" spans="1:11" ht="0" hidden="1" customHeight="1" x14ac:dyDescent="0.25">
      <c r="A230" s="119"/>
      <c r="B230" s="120"/>
      <c r="C230" s="120"/>
      <c r="D230" s="120"/>
      <c r="E230" s="120"/>
      <c r="F230" s="120"/>
      <c r="G230" s="120"/>
      <c r="H230" s="120"/>
      <c r="I230" s="120"/>
      <c r="J230" s="120"/>
      <c r="K230" s="121"/>
    </row>
    <row r="231" spans="1:11" x14ac:dyDescent="0.25">
      <c r="A231" s="137" t="s">
        <v>225</v>
      </c>
      <c r="B231" s="138"/>
      <c r="C231" s="139"/>
      <c r="D231" s="118" t="s">
        <v>12</v>
      </c>
      <c r="E231" s="118" t="s">
        <v>16</v>
      </c>
      <c r="F231" s="156" t="s">
        <v>17</v>
      </c>
      <c r="G231" s="157"/>
      <c r="H231" s="158"/>
      <c r="I231" s="137" t="s">
        <v>18</v>
      </c>
      <c r="J231" s="138"/>
      <c r="K231" s="139"/>
    </row>
    <row r="232" spans="1:11" ht="19.5" customHeight="1" x14ac:dyDescent="0.25">
      <c r="A232" s="137" t="s">
        <v>196</v>
      </c>
      <c r="B232" s="138"/>
      <c r="C232" s="139"/>
      <c r="D232" s="118" t="s">
        <v>23</v>
      </c>
      <c r="E232" s="118" t="s">
        <v>29</v>
      </c>
      <c r="F232" s="156"/>
      <c r="G232" s="157"/>
      <c r="H232" s="158"/>
      <c r="I232" s="137"/>
      <c r="J232" s="138"/>
      <c r="K232" s="139"/>
    </row>
    <row r="233" spans="1:11" ht="0" hidden="1" customHeight="1" x14ac:dyDescent="0.25">
      <c r="A233" s="119"/>
      <c r="B233" s="120"/>
      <c r="C233" s="120"/>
      <c r="D233" s="120"/>
      <c r="E233" s="120"/>
      <c r="F233" s="120"/>
      <c r="G233" s="120"/>
      <c r="H233" s="120"/>
      <c r="I233" s="120"/>
      <c r="J233" s="120"/>
      <c r="K233" s="121"/>
    </row>
    <row r="234" spans="1:11" ht="9" customHeight="1" x14ac:dyDescent="0.25">
      <c r="A234" s="120"/>
      <c r="B234" s="120"/>
      <c r="C234" s="120"/>
      <c r="D234" s="120"/>
      <c r="E234" s="120"/>
      <c r="F234" s="120"/>
      <c r="G234" s="120"/>
      <c r="H234" s="120"/>
      <c r="I234" s="120"/>
      <c r="J234" s="120"/>
      <c r="K234" s="120"/>
    </row>
    <row r="235" spans="1:11" ht="59.25" customHeight="1" x14ac:dyDescent="0.25">
      <c r="A235" s="172" t="s">
        <v>240</v>
      </c>
      <c r="B235" s="173"/>
      <c r="C235" s="173"/>
      <c r="D235" s="173"/>
      <c r="E235" s="173"/>
      <c r="F235" s="173"/>
      <c r="G235" s="173"/>
      <c r="H235" s="173"/>
      <c r="I235" s="173"/>
      <c r="J235" s="173"/>
      <c r="K235" s="174"/>
    </row>
    <row r="236" spans="1:11" ht="5.0999999999999996" customHeight="1" x14ac:dyDescent="0.25">
      <c r="A236" s="120"/>
      <c r="B236" s="120"/>
      <c r="C236" s="120"/>
      <c r="D236" s="120"/>
      <c r="E236" s="120"/>
      <c r="F236" s="120"/>
      <c r="G236" s="120"/>
      <c r="H236" s="120"/>
      <c r="I236" s="120"/>
      <c r="J236" s="120"/>
      <c r="K236" s="120"/>
    </row>
    <row r="237" spans="1:11" ht="40.5" customHeight="1" x14ac:dyDescent="0.25">
      <c r="A237" s="172" t="s">
        <v>241</v>
      </c>
      <c r="B237" s="173"/>
      <c r="C237" s="173"/>
      <c r="D237" s="173"/>
      <c r="E237" s="173"/>
      <c r="F237" s="173"/>
      <c r="G237" s="173"/>
      <c r="H237" s="173"/>
      <c r="I237" s="173"/>
      <c r="J237" s="173"/>
      <c r="K237" s="174"/>
    </row>
    <row r="238" spans="1:11" ht="5.0999999999999996" customHeight="1" x14ac:dyDescent="0.25">
      <c r="A238" s="120"/>
      <c r="B238" s="120"/>
      <c r="C238" s="120"/>
      <c r="D238" s="120"/>
      <c r="E238" s="120"/>
      <c r="F238" s="120"/>
      <c r="G238" s="120"/>
      <c r="H238" s="120"/>
      <c r="I238" s="120"/>
      <c r="J238" s="120"/>
      <c r="K238" s="120"/>
    </row>
    <row r="239" spans="1:11" ht="93" customHeight="1" x14ac:dyDescent="0.25">
      <c r="A239" s="172" t="s">
        <v>302</v>
      </c>
      <c r="B239" s="173"/>
      <c r="C239" s="173"/>
      <c r="D239" s="173"/>
      <c r="E239" s="173"/>
      <c r="F239" s="173"/>
      <c r="G239" s="173"/>
      <c r="H239" s="173"/>
      <c r="I239" s="173"/>
      <c r="J239" s="173"/>
      <c r="K239" s="174"/>
    </row>
    <row r="240" spans="1:11" x14ac:dyDescent="0.25">
      <c r="A240" s="120"/>
      <c r="B240" s="120"/>
      <c r="C240" s="120"/>
      <c r="D240" s="120"/>
      <c r="E240" s="120"/>
      <c r="F240" s="120"/>
      <c r="G240" s="120"/>
      <c r="H240" s="120"/>
      <c r="I240" s="120"/>
      <c r="J240" s="120"/>
      <c r="K240" s="120"/>
    </row>
    <row r="241" spans="1:11" x14ac:dyDescent="0.25">
      <c r="A241" s="120"/>
      <c r="B241" s="120"/>
      <c r="C241" s="120"/>
      <c r="D241" s="120"/>
      <c r="E241" s="120"/>
      <c r="F241" s="120"/>
      <c r="G241" s="120"/>
      <c r="H241" s="120"/>
      <c r="I241" s="120"/>
      <c r="J241" s="120"/>
      <c r="K241" s="120"/>
    </row>
    <row r="242" spans="1:11" x14ac:dyDescent="0.25">
      <c r="A242" s="120"/>
      <c r="B242" s="120"/>
      <c r="C242" s="120"/>
      <c r="D242" s="120"/>
      <c r="E242" s="120"/>
      <c r="F242" s="120"/>
      <c r="G242" s="120"/>
      <c r="H242" s="120"/>
      <c r="I242" s="120"/>
      <c r="J242" s="120"/>
      <c r="K242" s="120"/>
    </row>
    <row r="243" spans="1:11" x14ac:dyDescent="0.25">
      <c r="A243" s="120"/>
      <c r="B243" s="120"/>
      <c r="C243" s="120"/>
      <c r="D243" s="120"/>
      <c r="E243" s="120"/>
      <c r="F243" s="120"/>
      <c r="G243" s="120"/>
      <c r="H243" s="120"/>
      <c r="I243" s="120"/>
      <c r="J243" s="120"/>
      <c r="K243" s="120"/>
    </row>
    <row r="244" spans="1:11" x14ac:dyDescent="0.25">
      <c r="A244" s="120"/>
      <c r="B244" s="120"/>
      <c r="C244" s="120"/>
      <c r="D244" s="120"/>
      <c r="E244" s="120"/>
      <c r="F244" s="120"/>
      <c r="G244" s="120"/>
      <c r="H244" s="120"/>
      <c r="I244" s="120"/>
      <c r="J244" s="120"/>
      <c r="K244" s="120"/>
    </row>
    <row r="245" spans="1:11" x14ac:dyDescent="0.25">
      <c r="A245" s="120"/>
      <c r="B245" s="120"/>
      <c r="C245" s="120"/>
      <c r="D245" s="120"/>
      <c r="E245" s="120"/>
      <c r="F245" s="120"/>
      <c r="G245" s="120"/>
      <c r="H245" s="120"/>
      <c r="I245" s="120"/>
      <c r="J245" s="120"/>
      <c r="K245" s="120"/>
    </row>
    <row r="246" spans="1:11" x14ac:dyDescent="0.25">
      <c r="A246" s="120"/>
      <c r="B246" s="120"/>
      <c r="C246" s="120"/>
      <c r="D246" s="120"/>
      <c r="E246" s="120"/>
      <c r="F246" s="120"/>
      <c r="G246" s="120"/>
      <c r="H246" s="120"/>
      <c r="I246" s="120"/>
      <c r="J246" s="120"/>
      <c r="K246" s="120"/>
    </row>
    <row r="247" spans="1:11" x14ac:dyDescent="0.25">
      <c r="A247" s="120"/>
      <c r="B247" s="120"/>
      <c r="C247" s="120"/>
      <c r="D247" s="120"/>
      <c r="E247" s="120"/>
      <c r="F247" s="120"/>
      <c r="G247" s="120"/>
      <c r="H247" s="120"/>
      <c r="I247" s="120"/>
      <c r="J247" s="120"/>
      <c r="K247" s="120"/>
    </row>
    <row r="248" spans="1:11" x14ac:dyDescent="0.25">
      <c r="A248" s="120"/>
      <c r="B248" s="120"/>
      <c r="C248" s="120"/>
      <c r="D248" s="120"/>
      <c r="E248" s="120"/>
      <c r="F248" s="120"/>
      <c r="G248" s="120"/>
      <c r="H248" s="120"/>
      <c r="I248" s="120"/>
      <c r="J248" s="120"/>
      <c r="K248" s="120"/>
    </row>
    <row r="249" spans="1:11" x14ac:dyDescent="0.25">
      <c r="A249" s="120"/>
      <c r="B249" s="120"/>
      <c r="C249" s="120"/>
      <c r="D249" s="120"/>
      <c r="E249" s="120"/>
      <c r="F249" s="120"/>
      <c r="G249" s="120"/>
      <c r="H249" s="120"/>
      <c r="I249" s="120"/>
      <c r="J249" s="120"/>
      <c r="K249" s="120"/>
    </row>
    <row r="250" spans="1:11" x14ac:dyDescent="0.25">
      <c r="A250" s="120"/>
      <c r="B250" s="120"/>
      <c r="C250" s="120"/>
      <c r="D250" s="120"/>
      <c r="E250" s="120"/>
      <c r="F250" s="120"/>
      <c r="G250" s="120"/>
      <c r="H250" s="120"/>
      <c r="I250" s="120"/>
      <c r="J250" s="120"/>
      <c r="K250" s="120"/>
    </row>
    <row r="251" spans="1:11" x14ac:dyDescent="0.25">
      <c r="A251" s="120"/>
      <c r="B251" s="120"/>
      <c r="C251" s="120"/>
      <c r="D251" s="120"/>
      <c r="E251" s="120"/>
      <c r="F251" s="120"/>
      <c r="G251" s="120"/>
      <c r="H251" s="120"/>
      <c r="I251" s="120"/>
      <c r="J251" s="120"/>
      <c r="K251" s="120"/>
    </row>
    <row r="252" spans="1:11" x14ac:dyDescent="0.25">
      <c r="A252" s="120"/>
      <c r="B252" s="120"/>
      <c r="C252" s="120"/>
      <c r="D252" s="120"/>
      <c r="E252" s="120"/>
      <c r="F252" s="120"/>
      <c r="G252" s="120"/>
      <c r="H252" s="120"/>
      <c r="I252" s="120"/>
      <c r="J252" s="120"/>
      <c r="K252" s="120"/>
    </row>
    <row r="253" spans="1:11" x14ac:dyDescent="0.25">
      <c r="A253" s="120"/>
      <c r="B253" s="120"/>
      <c r="C253" s="120"/>
      <c r="D253" s="120"/>
      <c r="E253" s="120"/>
      <c r="F253" s="120"/>
      <c r="G253" s="120"/>
      <c r="H253" s="120"/>
      <c r="I253" s="120"/>
      <c r="J253" s="120"/>
      <c r="K253" s="120"/>
    </row>
    <row r="254" spans="1:11" x14ac:dyDescent="0.25">
      <c r="A254" s="120"/>
      <c r="B254" s="120"/>
      <c r="C254" s="120"/>
      <c r="D254" s="120"/>
      <c r="E254" s="120"/>
      <c r="F254" s="120"/>
      <c r="G254" s="120"/>
      <c r="H254" s="120"/>
      <c r="I254" s="120"/>
      <c r="J254" s="120"/>
      <c r="K254" s="120"/>
    </row>
    <row r="255" spans="1:11" x14ac:dyDescent="0.25">
      <c r="A255" s="120"/>
      <c r="B255" s="120"/>
      <c r="C255" s="120"/>
      <c r="D255" s="120"/>
      <c r="E255" s="120"/>
      <c r="F255" s="120"/>
      <c r="G255" s="120"/>
      <c r="H255" s="120"/>
      <c r="I255" s="120"/>
      <c r="J255" s="120"/>
      <c r="K255" s="120"/>
    </row>
    <row r="256" spans="1:11" x14ac:dyDescent="0.25">
      <c r="A256" s="120"/>
      <c r="B256" s="120"/>
      <c r="C256" s="120"/>
      <c r="D256" s="120"/>
      <c r="E256" s="120"/>
      <c r="F256" s="120"/>
      <c r="G256" s="120"/>
      <c r="H256" s="120"/>
      <c r="I256" s="120"/>
      <c r="J256" s="120"/>
      <c r="K256" s="120"/>
    </row>
    <row r="257" spans="1:11" x14ac:dyDescent="0.25">
      <c r="A257" s="120"/>
      <c r="B257" s="120"/>
      <c r="C257" s="120"/>
      <c r="D257" s="120"/>
      <c r="E257" s="120"/>
      <c r="F257" s="120"/>
      <c r="G257" s="120"/>
      <c r="H257" s="120"/>
      <c r="I257" s="120"/>
      <c r="J257" s="120"/>
      <c r="K257" s="120"/>
    </row>
    <row r="258" spans="1:11" x14ac:dyDescent="0.25">
      <c r="A258" s="120"/>
      <c r="B258" s="120"/>
      <c r="C258" s="120"/>
      <c r="D258" s="120"/>
      <c r="E258" s="120"/>
      <c r="F258" s="120"/>
      <c r="G258" s="120"/>
      <c r="H258" s="120"/>
      <c r="I258" s="120"/>
      <c r="J258" s="120"/>
      <c r="K258" s="120"/>
    </row>
    <row r="259" spans="1:11" x14ac:dyDescent="0.25">
      <c r="A259" s="120"/>
      <c r="B259" s="120"/>
      <c r="C259" s="120"/>
      <c r="D259" s="120"/>
      <c r="E259" s="120"/>
      <c r="F259" s="120"/>
      <c r="G259" s="120"/>
      <c r="H259" s="120"/>
      <c r="I259" s="120"/>
      <c r="J259" s="120"/>
      <c r="K259" s="120"/>
    </row>
    <row r="260" spans="1:11" x14ac:dyDescent="0.25">
      <c r="A260" s="120"/>
      <c r="B260" s="120"/>
      <c r="C260" s="120"/>
      <c r="D260" s="120"/>
      <c r="E260" s="120"/>
      <c r="F260" s="120"/>
      <c r="G260" s="120"/>
      <c r="H260" s="120"/>
      <c r="I260" s="120"/>
      <c r="J260" s="120"/>
      <c r="K260" s="120"/>
    </row>
    <row r="261" spans="1:11" x14ac:dyDescent="0.25">
      <c r="A261" s="120"/>
      <c r="B261" s="120"/>
      <c r="C261" s="120"/>
      <c r="D261" s="120"/>
      <c r="E261" s="120"/>
      <c r="F261" s="120"/>
      <c r="G261" s="120"/>
      <c r="H261" s="120"/>
      <c r="I261" s="120"/>
      <c r="J261" s="120"/>
      <c r="K261" s="120"/>
    </row>
    <row r="262" spans="1:11" x14ac:dyDescent="0.25">
      <c r="A262" s="120"/>
      <c r="B262" s="120"/>
      <c r="C262" s="120"/>
      <c r="D262" s="120"/>
      <c r="E262" s="120"/>
      <c r="F262" s="120"/>
      <c r="G262" s="120"/>
      <c r="H262" s="120"/>
      <c r="I262" s="120"/>
      <c r="J262" s="120"/>
      <c r="K262" s="120"/>
    </row>
    <row r="263" spans="1:11" x14ac:dyDescent="0.25">
      <c r="A263" s="120"/>
      <c r="B263" s="120"/>
      <c r="C263" s="120"/>
      <c r="D263" s="120"/>
      <c r="E263" s="120"/>
      <c r="F263" s="120"/>
      <c r="G263" s="120"/>
      <c r="H263" s="120"/>
      <c r="I263" s="120"/>
      <c r="J263" s="120"/>
      <c r="K263" s="120"/>
    </row>
    <row r="264" spans="1:11" x14ac:dyDescent="0.25">
      <c r="A264" s="120"/>
      <c r="B264" s="120"/>
      <c r="C264" s="120"/>
      <c r="D264" s="120"/>
      <c r="E264" s="120"/>
      <c r="F264" s="120"/>
      <c r="G264" s="120"/>
      <c r="H264" s="120"/>
      <c r="I264" s="120"/>
      <c r="J264" s="120"/>
      <c r="K264" s="120"/>
    </row>
    <row r="265" spans="1:11" x14ac:dyDescent="0.25">
      <c r="A265" s="120"/>
      <c r="B265" s="120"/>
      <c r="C265" s="120"/>
      <c r="D265" s="120"/>
      <c r="E265" s="120"/>
      <c r="F265" s="120"/>
      <c r="G265" s="120"/>
      <c r="H265" s="120"/>
      <c r="I265" s="120"/>
      <c r="J265" s="120"/>
      <c r="K265" s="120"/>
    </row>
    <row r="266" spans="1:11" x14ac:dyDescent="0.25">
      <c r="A266" s="120"/>
      <c r="B266" s="120"/>
      <c r="C266" s="120"/>
      <c r="D266" s="120"/>
      <c r="E266" s="120"/>
      <c r="F266" s="120"/>
      <c r="G266" s="120"/>
      <c r="H266" s="120"/>
      <c r="I266" s="120"/>
      <c r="J266" s="120"/>
      <c r="K266" s="120"/>
    </row>
    <row r="267" spans="1:11" x14ac:dyDescent="0.25">
      <c r="A267" s="120"/>
      <c r="B267" s="120"/>
      <c r="C267" s="120"/>
      <c r="D267" s="120"/>
      <c r="E267" s="120"/>
      <c r="F267" s="120"/>
      <c r="G267" s="120"/>
      <c r="H267" s="120"/>
      <c r="I267" s="120"/>
      <c r="J267" s="120"/>
      <c r="K267" s="120"/>
    </row>
    <row r="268" spans="1:11" x14ac:dyDescent="0.25">
      <c r="A268" s="120"/>
      <c r="B268" s="120"/>
      <c r="C268" s="120"/>
      <c r="D268" s="120"/>
      <c r="E268" s="120"/>
      <c r="F268" s="120"/>
      <c r="G268" s="120"/>
      <c r="H268" s="120"/>
      <c r="I268" s="120"/>
      <c r="J268" s="120"/>
      <c r="K268" s="120"/>
    </row>
    <row r="269" spans="1:11" x14ac:dyDescent="0.25">
      <c r="A269" s="120"/>
      <c r="B269" s="120"/>
      <c r="C269" s="120"/>
      <c r="D269" s="120"/>
      <c r="E269" s="120"/>
      <c r="F269" s="120"/>
      <c r="G269" s="120"/>
      <c r="H269" s="120"/>
      <c r="I269" s="120"/>
      <c r="J269" s="120"/>
      <c r="K269" s="120"/>
    </row>
    <row r="270" spans="1:11" x14ac:dyDescent="0.25">
      <c r="A270" s="120"/>
      <c r="B270" s="120"/>
      <c r="C270" s="120"/>
      <c r="D270" s="120"/>
      <c r="E270" s="120"/>
      <c r="F270" s="120"/>
      <c r="G270" s="120"/>
      <c r="H270" s="120"/>
      <c r="I270" s="120"/>
      <c r="J270" s="120"/>
      <c r="K270" s="120"/>
    </row>
    <row r="271" spans="1:11" x14ac:dyDescent="0.25">
      <c r="A271" s="120"/>
      <c r="B271" s="120"/>
      <c r="C271" s="120"/>
      <c r="D271" s="120"/>
      <c r="E271" s="120"/>
      <c r="F271" s="120"/>
      <c r="G271" s="120"/>
      <c r="H271" s="120"/>
      <c r="I271" s="120"/>
      <c r="J271" s="120"/>
      <c r="K271" s="120"/>
    </row>
    <row r="272" spans="1:11" x14ac:dyDescent="0.25">
      <c r="A272" s="120"/>
      <c r="B272" s="120"/>
      <c r="C272" s="120"/>
      <c r="D272" s="120"/>
      <c r="E272" s="120"/>
      <c r="F272" s="120"/>
      <c r="G272" s="120"/>
      <c r="H272" s="120"/>
      <c r="I272" s="120"/>
      <c r="J272" s="120"/>
      <c r="K272" s="120"/>
    </row>
    <row r="273" spans="1:11" x14ac:dyDescent="0.25">
      <c r="A273" s="120"/>
      <c r="B273" s="120"/>
      <c r="C273" s="120"/>
      <c r="D273" s="120"/>
      <c r="E273" s="120"/>
      <c r="F273" s="120"/>
      <c r="G273" s="120"/>
      <c r="H273" s="120"/>
      <c r="I273" s="120"/>
      <c r="J273" s="120"/>
      <c r="K273" s="120"/>
    </row>
    <row r="274" spans="1:11" x14ac:dyDescent="0.25">
      <c r="A274" s="120"/>
      <c r="B274" s="120"/>
      <c r="C274" s="120"/>
      <c r="D274" s="120"/>
      <c r="E274" s="120"/>
      <c r="F274" s="120"/>
      <c r="G274" s="120"/>
      <c r="H274" s="120"/>
      <c r="I274" s="120"/>
      <c r="J274" s="120"/>
      <c r="K274" s="120"/>
    </row>
    <row r="275" spans="1:11" x14ac:dyDescent="0.25">
      <c r="A275" s="120"/>
      <c r="B275" s="120"/>
      <c r="C275" s="120"/>
      <c r="D275" s="120"/>
      <c r="E275" s="120"/>
      <c r="F275" s="120"/>
      <c r="G275" s="120"/>
      <c r="H275" s="120"/>
      <c r="I275" s="120"/>
      <c r="J275" s="120"/>
      <c r="K275" s="120"/>
    </row>
    <row r="276" spans="1:11" x14ac:dyDescent="0.25">
      <c r="A276" s="120"/>
      <c r="B276" s="120"/>
      <c r="C276" s="120"/>
      <c r="D276" s="120"/>
      <c r="E276" s="120"/>
      <c r="F276" s="120"/>
      <c r="G276" s="120"/>
      <c r="H276" s="120"/>
      <c r="I276" s="120"/>
      <c r="J276" s="120"/>
      <c r="K276" s="120"/>
    </row>
    <row r="277" spans="1:11" x14ac:dyDescent="0.25">
      <c r="A277" s="120"/>
      <c r="B277" s="120"/>
      <c r="C277" s="120"/>
      <c r="D277" s="120"/>
      <c r="E277" s="120"/>
      <c r="F277" s="120"/>
      <c r="G277" s="120"/>
      <c r="H277" s="120"/>
      <c r="I277" s="120"/>
      <c r="J277" s="120"/>
      <c r="K277" s="120"/>
    </row>
    <row r="278" spans="1:11" x14ac:dyDescent="0.25">
      <c r="A278" s="120"/>
      <c r="B278" s="120"/>
      <c r="C278" s="120"/>
      <c r="D278" s="120"/>
      <c r="E278" s="120"/>
      <c r="F278" s="120"/>
      <c r="G278" s="120"/>
      <c r="H278" s="120"/>
      <c r="I278" s="120"/>
      <c r="J278" s="120"/>
      <c r="K278" s="120"/>
    </row>
    <row r="279" spans="1:11" x14ac:dyDescent="0.25">
      <c r="A279" s="120"/>
      <c r="B279" s="120"/>
      <c r="C279" s="120"/>
      <c r="D279" s="120"/>
      <c r="E279" s="120"/>
      <c r="F279" s="120"/>
      <c r="G279" s="120"/>
      <c r="H279" s="120"/>
      <c r="I279" s="120"/>
      <c r="J279" s="120"/>
      <c r="K279" s="120"/>
    </row>
    <row r="280" spans="1:11" x14ac:dyDescent="0.25">
      <c r="A280" s="120"/>
      <c r="B280" s="120"/>
      <c r="C280" s="120"/>
      <c r="D280" s="120"/>
      <c r="E280" s="120"/>
      <c r="F280" s="120"/>
      <c r="G280" s="120"/>
      <c r="H280" s="120"/>
      <c r="I280" s="120"/>
      <c r="J280" s="120"/>
      <c r="K280" s="120"/>
    </row>
    <row r="281" spans="1:11" x14ac:dyDescent="0.25">
      <c r="A281" s="120"/>
      <c r="B281" s="120"/>
      <c r="C281" s="120"/>
      <c r="D281" s="120"/>
      <c r="E281" s="120"/>
      <c r="F281" s="120"/>
      <c r="G281" s="120"/>
      <c r="H281" s="120"/>
      <c r="I281" s="120"/>
      <c r="J281" s="120"/>
      <c r="K281" s="120"/>
    </row>
    <row r="282" spans="1:11" x14ac:dyDescent="0.25">
      <c r="A282" s="120"/>
      <c r="B282" s="120"/>
      <c r="C282" s="120"/>
      <c r="D282" s="120"/>
      <c r="E282" s="120"/>
      <c r="F282" s="120"/>
      <c r="G282" s="120"/>
      <c r="H282" s="120"/>
      <c r="I282" s="120"/>
      <c r="J282" s="120"/>
      <c r="K282" s="120"/>
    </row>
    <row r="283" spans="1:11" x14ac:dyDescent="0.25">
      <c r="A283" s="120"/>
      <c r="B283" s="120"/>
      <c r="C283" s="120"/>
      <c r="D283" s="120"/>
      <c r="E283" s="120"/>
      <c r="F283" s="120"/>
      <c r="G283" s="120"/>
      <c r="H283" s="120"/>
      <c r="I283" s="120"/>
      <c r="J283" s="120"/>
      <c r="K283" s="120"/>
    </row>
    <row r="284" spans="1:11" x14ac:dyDescent="0.25">
      <c r="A284" s="120"/>
      <c r="B284" s="120"/>
      <c r="C284" s="120"/>
      <c r="D284" s="120"/>
      <c r="E284" s="120"/>
      <c r="F284" s="120"/>
      <c r="G284" s="120"/>
      <c r="H284" s="120"/>
      <c r="I284" s="120"/>
      <c r="J284" s="120"/>
      <c r="K284" s="120"/>
    </row>
    <row r="285" spans="1:11" x14ac:dyDescent="0.25">
      <c r="A285" s="120"/>
      <c r="B285" s="120"/>
      <c r="C285" s="120"/>
      <c r="D285" s="120"/>
      <c r="E285" s="120"/>
      <c r="F285" s="120"/>
      <c r="G285" s="120"/>
      <c r="H285" s="120"/>
      <c r="I285" s="120"/>
      <c r="J285" s="120"/>
      <c r="K285" s="120"/>
    </row>
    <row r="286" spans="1:11" x14ac:dyDescent="0.25">
      <c r="A286" s="120"/>
      <c r="B286" s="120"/>
      <c r="C286" s="120"/>
      <c r="D286" s="120"/>
      <c r="E286" s="120"/>
      <c r="F286" s="120"/>
      <c r="G286" s="120"/>
      <c r="H286" s="120"/>
      <c r="I286" s="120"/>
      <c r="J286" s="120"/>
      <c r="K286" s="120"/>
    </row>
    <row r="287" spans="1:11" x14ac:dyDescent="0.25">
      <c r="A287" s="120"/>
      <c r="B287" s="120"/>
      <c r="C287" s="120"/>
      <c r="D287" s="120"/>
      <c r="E287" s="120"/>
      <c r="F287" s="120"/>
      <c r="G287" s="120"/>
      <c r="H287" s="120"/>
      <c r="I287" s="120"/>
      <c r="J287" s="120"/>
      <c r="K287" s="120"/>
    </row>
    <row r="288" spans="1:11" x14ac:dyDescent="0.25">
      <c r="A288" s="120"/>
      <c r="B288" s="120"/>
      <c r="C288" s="120"/>
      <c r="D288" s="120"/>
      <c r="E288" s="120"/>
      <c r="F288" s="120"/>
      <c r="G288" s="120"/>
      <c r="H288" s="120"/>
      <c r="I288" s="120"/>
      <c r="J288" s="120"/>
      <c r="K288" s="120"/>
    </row>
    <row r="289" spans="1:11" x14ac:dyDescent="0.25">
      <c r="A289" s="120"/>
      <c r="B289" s="120"/>
      <c r="C289" s="120"/>
      <c r="D289" s="120"/>
      <c r="E289" s="120"/>
      <c r="F289" s="120"/>
      <c r="G289" s="120"/>
      <c r="H289" s="120"/>
      <c r="I289" s="120"/>
      <c r="J289" s="120"/>
      <c r="K289" s="120"/>
    </row>
    <row r="290" spans="1:11" x14ac:dyDescent="0.25">
      <c r="A290" s="120"/>
      <c r="B290" s="120"/>
      <c r="C290" s="120"/>
      <c r="D290" s="120"/>
      <c r="E290" s="120"/>
      <c r="F290" s="120"/>
      <c r="G290" s="120"/>
      <c r="H290" s="120"/>
      <c r="I290" s="120"/>
      <c r="J290" s="120"/>
      <c r="K290" s="120"/>
    </row>
    <row r="291" spans="1:11" x14ac:dyDescent="0.25">
      <c r="A291" s="120"/>
      <c r="B291" s="120"/>
      <c r="C291" s="120"/>
      <c r="D291" s="120"/>
      <c r="E291" s="120"/>
      <c r="F291" s="120"/>
      <c r="G291" s="120"/>
      <c r="H291" s="120"/>
      <c r="I291" s="120"/>
      <c r="J291" s="120"/>
      <c r="K291" s="120"/>
    </row>
    <row r="292" spans="1:11" x14ac:dyDescent="0.25">
      <c r="A292" s="120"/>
      <c r="B292" s="120"/>
      <c r="C292" s="120"/>
      <c r="D292" s="120"/>
      <c r="E292" s="120"/>
      <c r="F292" s="120"/>
      <c r="G292" s="120"/>
      <c r="H292" s="120"/>
      <c r="I292" s="120"/>
      <c r="J292" s="120"/>
      <c r="K292" s="120"/>
    </row>
    <row r="293" spans="1:11" x14ac:dyDescent="0.25">
      <c r="A293" s="120"/>
      <c r="B293" s="120"/>
      <c r="C293" s="120"/>
      <c r="D293" s="120"/>
      <c r="E293" s="120"/>
      <c r="F293" s="120"/>
      <c r="G293" s="120"/>
      <c r="H293" s="120"/>
      <c r="I293" s="120"/>
      <c r="J293" s="120"/>
      <c r="K293" s="120"/>
    </row>
    <row r="294" spans="1:11" x14ac:dyDescent="0.25">
      <c r="A294" s="120"/>
      <c r="B294" s="120"/>
      <c r="C294" s="120"/>
      <c r="D294" s="120"/>
      <c r="E294" s="120"/>
      <c r="F294" s="120"/>
      <c r="G294" s="120"/>
      <c r="H294" s="120"/>
      <c r="I294" s="120"/>
      <c r="J294" s="120"/>
      <c r="K294" s="120"/>
    </row>
    <row r="295" spans="1:11" x14ac:dyDescent="0.25">
      <c r="A295" s="120"/>
      <c r="B295" s="120"/>
      <c r="C295" s="120"/>
      <c r="D295" s="120"/>
      <c r="E295" s="120"/>
      <c r="F295" s="120"/>
      <c r="G295" s="120"/>
      <c r="H295" s="120"/>
      <c r="I295" s="120"/>
      <c r="J295" s="120"/>
      <c r="K295" s="120"/>
    </row>
    <row r="296" spans="1:11" x14ac:dyDescent="0.25">
      <c r="A296" s="120"/>
      <c r="B296" s="120"/>
      <c r="C296" s="120"/>
      <c r="D296" s="120"/>
      <c r="E296" s="120"/>
      <c r="F296" s="120"/>
      <c r="G296" s="120"/>
      <c r="H296" s="120"/>
      <c r="I296" s="120"/>
      <c r="J296" s="120"/>
      <c r="K296" s="120"/>
    </row>
    <row r="297" spans="1:11" x14ac:dyDescent="0.25">
      <c r="A297" s="120"/>
      <c r="B297" s="120"/>
      <c r="C297" s="120"/>
      <c r="D297" s="120"/>
      <c r="E297" s="120"/>
      <c r="F297" s="120"/>
      <c r="G297" s="120"/>
      <c r="H297" s="120"/>
      <c r="I297" s="120"/>
      <c r="J297" s="120"/>
      <c r="K297" s="120"/>
    </row>
    <row r="298" spans="1:11" x14ac:dyDescent="0.25">
      <c r="A298" s="120"/>
      <c r="B298" s="120"/>
      <c r="C298" s="120"/>
      <c r="D298" s="120"/>
      <c r="E298" s="120"/>
      <c r="F298" s="120"/>
      <c r="G298" s="120"/>
      <c r="H298" s="120"/>
      <c r="I298" s="120"/>
      <c r="J298" s="120"/>
      <c r="K298" s="120"/>
    </row>
    <row r="299" spans="1:11" x14ac:dyDescent="0.25">
      <c r="A299" s="120"/>
      <c r="B299" s="120"/>
      <c r="C299" s="120"/>
      <c r="D299" s="120"/>
      <c r="E299" s="120"/>
      <c r="F299" s="120"/>
      <c r="G299" s="120"/>
      <c r="H299" s="120"/>
      <c r="I299" s="120"/>
      <c r="J299" s="120"/>
      <c r="K299" s="120"/>
    </row>
    <row r="300" spans="1:11" x14ac:dyDescent="0.25">
      <c r="A300" s="120"/>
      <c r="B300" s="120"/>
      <c r="C300" s="120"/>
      <c r="D300" s="120"/>
      <c r="E300" s="120"/>
      <c r="F300" s="120"/>
      <c r="G300" s="120"/>
      <c r="H300" s="120"/>
      <c r="I300" s="120"/>
      <c r="J300" s="120"/>
      <c r="K300" s="120"/>
    </row>
    <row r="301" spans="1:11" x14ac:dyDescent="0.25">
      <c r="A301" s="120"/>
      <c r="B301" s="120"/>
      <c r="C301" s="120"/>
      <c r="D301" s="120"/>
      <c r="E301" s="120"/>
      <c r="F301" s="120"/>
      <c r="G301" s="120"/>
      <c r="H301" s="120"/>
      <c r="I301" s="120"/>
      <c r="J301" s="120"/>
      <c r="K301" s="120"/>
    </row>
    <row r="302" spans="1:11" x14ac:dyDescent="0.25">
      <c r="A302" s="120"/>
      <c r="B302" s="120"/>
      <c r="C302" s="120"/>
      <c r="D302" s="120"/>
      <c r="E302" s="120"/>
      <c r="F302" s="120"/>
      <c r="G302" s="120"/>
      <c r="H302" s="120"/>
      <c r="I302" s="120"/>
      <c r="J302" s="120"/>
      <c r="K302" s="120"/>
    </row>
    <row r="303" spans="1:11" x14ac:dyDescent="0.25">
      <c r="A303" s="120"/>
      <c r="B303" s="120"/>
      <c r="C303" s="120"/>
      <c r="D303" s="120"/>
      <c r="E303" s="120"/>
      <c r="F303" s="120"/>
      <c r="G303" s="120"/>
      <c r="H303" s="120"/>
      <c r="I303" s="120"/>
      <c r="J303" s="120"/>
      <c r="K303" s="120"/>
    </row>
    <row r="304" spans="1:11" x14ac:dyDescent="0.25">
      <c r="A304" s="120"/>
      <c r="B304" s="120"/>
      <c r="C304" s="120"/>
      <c r="D304" s="120"/>
      <c r="E304" s="120"/>
      <c r="F304" s="120"/>
      <c r="G304" s="120"/>
      <c r="H304" s="120"/>
      <c r="I304" s="120"/>
      <c r="J304" s="120"/>
      <c r="K304" s="120"/>
    </row>
    <row r="305" spans="1:11" x14ac:dyDescent="0.25">
      <c r="A305" s="120"/>
      <c r="B305" s="120"/>
      <c r="C305" s="120"/>
      <c r="D305" s="120"/>
      <c r="E305" s="120"/>
      <c r="F305" s="120"/>
      <c r="G305" s="120"/>
      <c r="H305" s="120"/>
      <c r="I305" s="120"/>
      <c r="J305" s="120"/>
      <c r="K305" s="120"/>
    </row>
    <row r="306" spans="1:11" x14ac:dyDescent="0.25">
      <c r="A306" s="120"/>
      <c r="B306" s="120"/>
      <c r="C306" s="120"/>
      <c r="D306" s="120"/>
      <c r="E306" s="120"/>
      <c r="F306" s="120"/>
      <c r="G306" s="120"/>
      <c r="H306" s="120"/>
      <c r="I306" s="120"/>
      <c r="J306" s="120"/>
      <c r="K306" s="120"/>
    </row>
    <row r="307" spans="1:11" x14ac:dyDescent="0.25">
      <c r="A307" s="120"/>
      <c r="B307" s="120"/>
      <c r="C307" s="120"/>
      <c r="D307" s="120"/>
      <c r="E307" s="120"/>
      <c r="F307" s="120"/>
      <c r="G307" s="120"/>
      <c r="H307" s="120"/>
      <c r="I307" s="120"/>
      <c r="J307" s="120"/>
      <c r="K307" s="120"/>
    </row>
    <row r="308" spans="1:11" x14ac:dyDescent="0.25">
      <c r="A308" s="120"/>
      <c r="B308" s="120"/>
      <c r="C308" s="120"/>
      <c r="D308" s="120"/>
      <c r="E308" s="120"/>
      <c r="F308" s="120"/>
      <c r="G308" s="120"/>
      <c r="H308" s="120"/>
      <c r="I308" s="120"/>
      <c r="J308" s="120"/>
      <c r="K308" s="120"/>
    </row>
    <row r="309" spans="1:11" x14ac:dyDescent="0.25">
      <c r="A309" s="120"/>
      <c r="B309" s="120"/>
      <c r="C309" s="120"/>
      <c r="D309" s="120"/>
      <c r="E309" s="120"/>
      <c r="F309" s="120"/>
      <c r="G309" s="120"/>
      <c r="H309" s="120"/>
      <c r="I309" s="120"/>
      <c r="J309" s="120"/>
      <c r="K309" s="120"/>
    </row>
    <row r="310" spans="1:11" x14ac:dyDescent="0.25">
      <c r="A310" s="120"/>
      <c r="B310" s="120"/>
      <c r="C310" s="120"/>
      <c r="D310" s="120"/>
      <c r="E310" s="120"/>
      <c r="F310" s="120"/>
      <c r="G310" s="120"/>
      <c r="H310" s="120"/>
      <c r="I310" s="120"/>
      <c r="J310" s="120"/>
      <c r="K310" s="120"/>
    </row>
    <row r="311" spans="1:11" x14ac:dyDescent="0.25">
      <c r="A311" s="120"/>
      <c r="B311" s="120"/>
      <c r="C311" s="120"/>
      <c r="D311" s="120"/>
      <c r="E311" s="120"/>
      <c r="F311" s="120"/>
      <c r="G311" s="120"/>
      <c r="H311" s="120"/>
      <c r="I311" s="120"/>
      <c r="J311" s="120"/>
      <c r="K311" s="120"/>
    </row>
    <row r="312" spans="1:11" x14ac:dyDescent="0.25">
      <c r="A312" s="120"/>
      <c r="B312" s="120"/>
      <c r="C312" s="120"/>
      <c r="D312" s="120"/>
      <c r="E312" s="120"/>
      <c r="F312" s="120"/>
      <c r="G312" s="120"/>
      <c r="H312" s="120"/>
      <c r="I312" s="120"/>
      <c r="J312" s="120"/>
      <c r="K312" s="120"/>
    </row>
    <row r="313" spans="1:11" x14ac:dyDescent="0.25">
      <c r="A313" s="120"/>
      <c r="B313" s="120"/>
      <c r="C313" s="120"/>
      <c r="D313" s="120"/>
      <c r="E313" s="120"/>
      <c r="F313" s="120"/>
      <c r="G313" s="120"/>
      <c r="H313" s="120"/>
      <c r="I313" s="120"/>
      <c r="J313" s="120"/>
      <c r="K313" s="120"/>
    </row>
    <row r="314" spans="1:11" x14ac:dyDescent="0.25">
      <c r="A314" s="120"/>
      <c r="B314" s="120"/>
      <c r="C314" s="120"/>
      <c r="D314" s="120"/>
      <c r="E314" s="120"/>
      <c r="F314" s="120"/>
      <c r="G314" s="120"/>
      <c r="H314" s="120"/>
      <c r="I314" s="120"/>
      <c r="J314" s="120"/>
      <c r="K314" s="120"/>
    </row>
    <row r="315" spans="1:11" x14ac:dyDescent="0.25">
      <c r="A315" s="120"/>
      <c r="B315" s="120"/>
      <c r="C315" s="120"/>
      <c r="D315" s="120"/>
      <c r="E315" s="120"/>
      <c r="F315" s="120"/>
      <c r="G315" s="120"/>
      <c r="H315" s="120"/>
      <c r="I315" s="120"/>
      <c r="J315" s="120"/>
      <c r="K315" s="120"/>
    </row>
    <row r="316" spans="1:11" x14ac:dyDescent="0.25">
      <c r="A316" s="120"/>
      <c r="B316" s="120"/>
      <c r="C316" s="120"/>
      <c r="D316" s="120"/>
      <c r="E316" s="120"/>
      <c r="F316" s="120"/>
      <c r="G316" s="120"/>
      <c r="H316" s="120"/>
      <c r="I316" s="120"/>
      <c r="J316" s="120"/>
      <c r="K316" s="120"/>
    </row>
    <row r="317" spans="1:11" x14ac:dyDescent="0.25">
      <c r="A317" s="120"/>
      <c r="B317" s="120"/>
      <c r="C317" s="120"/>
      <c r="D317" s="120"/>
      <c r="E317" s="120"/>
      <c r="F317" s="120"/>
      <c r="G317" s="120"/>
      <c r="H317" s="120"/>
      <c r="I317" s="120"/>
      <c r="J317" s="120"/>
      <c r="K317" s="120"/>
    </row>
    <row r="318" spans="1:11" x14ac:dyDescent="0.25">
      <c r="A318" s="120"/>
      <c r="B318" s="120"/>
      <c r="C318" s="120"/>
      <c r="D318" s="120"/>
      <c r="E318" s="120"/>
      <c r="F318" s="120"/>
      <c r="G318" s="120"/>
      <c r="H318" s="120"/>
      <c r="I318" s="120"/>
      <c r="J318" s="120"/>
      <c r="K318" s="120"/>
    </row>
    <row r="319" spans="1:11" x14ac:dyDescent="0.25">
      <c r="A319" s="120"/>
      <c r="B319" s="120"/>
      <c r="C319" s="120"/>
      <c r="D319" s="120"/>
      <c r="E319" s="120"/>
      <c r="F319" s="120"/>
      <c r="G319" s="120"/>
      <c r="H319" s="120"/>
      <c r="I319" s="120"/>
      <c r="J319" s="120"/>
      <c r="K319" s="120"/>
    </row>
    <row r="320" spans="1:11" x14ac:dyDescent="0.25">
      <c r="A320" s="120"/>
      <c r="B320" s="120"/>
      <c r="C320" s="120"/>
      <c r="D320" s="120"/>
      <c r="E320" s="120"/>
      <c r="F320" s="120"/>
      <c r="G320" s="120"/>
      <c r="H320" s="120"/>
      <c r="I320" s="120"/>
      <c r="J320" s="120"/>
      <c r="K320" s="120"/>
    </row>
    <row r="321" spans="1:11" x14ac:dyDescent="0.25">
      <c r="A321" s="120"/>
      <c r="B321" s="120"/>
      <c r="C321" s="120"/>
      <c r="D321" s="120"/>
      <c r="E321" s="120"/>
      <c r="F321" s="120"/>
      <c r="G321" s="120"/>
      <c r="H321" s="120"/>
      <c r="I321" s="120"/>
      <c r="J321" s="120"/>
      <c r="K321" s="120"/>
    </row>
    <row r="322" spans="1:11" x14ac:dyDescent="0.25">
      <c r="A322" s="120"/>
      <c r="B322" s="120"/>
      <c r="C322" s="120"/>
      <c r="D322" s="120"/>
      <c r="E322" s="120"/>
      <c r="F322" s="120"/>
      <c r="G322" s="120"/>
      <c r="H322" s="120"/>
      <c r="I322" s="120"/>
      <c r="J322" s="120"/>
      <c r="K322" s="120"/>
    </row>
    <row r="323" spans="1:11" x14ac:dyDescent="0.25">
      <c r="A323" s="120"/>
      <c r="B323" s="120"/>
      <c r="C323" s="120"/>
      <c r="D323" s="120"/>
      <c r="E323" s="120"/>
      <c r="F323" s="120"/>
      <c r="G323" s="120"/>
      <c r="H323" s="120"/>
      <c r="I323" s="120"/>
      <c r="J323" s="120"/>
      <c r="K323" s="120"/>
    </row>
    <row r="324" spans="1:11" x14ac:dyDescent="0.25">
      <c r="A324" s="120"/>
      <c r="B324" s="120"/>
      <c r="C324" s="120"/>
      <c r="D324" s="120"/>
      <c r="E324" s="120"/>
      <c r="F324" s="120"/>
      <c r="G324" s="120"/>
      <c r="H324" s="120"/>
      <c r="I324" s="120"/>
      <c r="J324" s="120"/>
      <c r="K324" s="120"/>
    </row>
    <row r="325" spans="1:11" x14ac:dyDescent="0.25">
      <c r="A325" s="120"/>
      <c r="B325" s="120"/>
      <c r="C325" s="120"/>
      <c r="D325" s="120"/>
      <c r="E325" s="120"/>
      <c r="F325" s="120"/>
      <c r="G325" s="120"/>
      <c r="H325" s="120"/>
      <c r="I325" s="120"/>
      <c r="J325" s="120"/>
      <c r="K325" s="120"/>
    </row>
    <row r="326" spans="1:11" x14ac:dyDescent="0.25">
      <c r="A326" s="120"/>
      <c r="B326" s="120"/>
      <c r="C326" s="120"/>
      <c r="D326" s="120"/>
      <c r="E326" s="120"/>
      <c r="F326" s="120"/>
      <c r="G326" s="120"/>
      <c r="H326" s="120"/>
      <c r="I326" s="120"/>
      <c r="J326" s="120"/>
      <c r="K326" s="120"/>
    </row>
    <row r="327" spans="1:11" x14ac:dyDescent="0.25">
      <c r="A327" s="120"/>
      <c r="B327" s="120"/>
      <c r="C327" s="120"/>
      <c r="D327" s="120"/>
      <c r="E327" s="120"/>
      <c r="F327" s="120"/>
      <c r="G327" s="120"/>
      <c r="H327" s="120"/>
      <c r="I327" s="120"/>
      <c r="J327" s="120"/>
      <c r="K327" s="120"/>
    </row>
    <row r="328" spans="1:11" x14ac:dyDescent="0.25">
      <c r="A328" s="120"/>
      <c r="B328" s="120"/>
      <c r="C328" s="120"/>
      <c r="D328" s="120"/>
      <c r="E328" s="120"/>
      <c r="F328" s="120"/>
      <c r="G328" s="120"/>
      <c r="H328" s="120"/>
      <c r="I328" s="120"/>
      <c r="J328" s="120"/>
      <c r="K328" s="120"/>
    </row>
    <row r="329" spans="1:11" x14ac:dyDescent="0.25">
      <c r="A329" s="120"/>
      <c r="B329" s="120"/>
      <c r="C329" s="120"/>
      <c r="D329" s="120"/>
      <c r="E329" s="120"/>
      <c r="F329" s="120"/>
      <c r="G329" s="120"/>
      <c r="H329" s="120"/>
      <c r="I329" s="120"/>
      <c r="J329" s="120"/>
      <c r="K329" s="120"/>
    </row>
    <row r="330" spans="1:11" x14ac:dyDescent="0.25">
      <c r="A330" s="120"/>
      <c r="B330" s="120"/>
      <c r="C330" s="120"/>
      <c r="D330" s="120"/>
      <c r="E330" s="120"/>
      <c r="F330" s="120"/>
      <c r="G330" s="120"/>
      <c r="H330" s="120"/>
      <c r="I330" s="120"/>
      <c r="J330" s="120"/>
      <c r="K330" s="120"/>
    </row>
    <row r="331" spans="1:11" x14ac:dyDescent="0.25">
      <c r="A331" s="120"/>
      <c r="B331" s="120"/>
      <c r="C331" s="120"/>
      <c r="D331" s="120"/>
      <c r="E331" s="120"/>
      <c r="F331" s="120"/>
      <c r="G331" s="120"/>
      <c r="H331" s="120"/>
      <c r="I331" s="120"/>
      <c r="J331" s="120"/>
      <c r="K331" s="120"/>
    </row>
    <row r="332" spans="1:11" x14ac:dyDescent="0.25">
      <c r="A332" s="120"/>
      <c r="B332" s="120"/>
      <c r="C332" s="120"/>
      <c r="D332" s="120"/>
      <c r="E332" s="120"/>
      <c r="F332" s="120"/>
      <c r="G332" s="120"/>
      <c r="H332" s="120"/>
      <c r="I332" s="120"/>
      <c r="J332" s="120"/>
      <c r="K332" s="120"/>
    </row>
    <row r="333" spans="1:11" x14ac:dyDescent="0.25">
      <c r="A333" s="120"/>
      <c r="B333" s="120"/>
      <c r="C333" s="120"/>
      <c r="D333" s="120"/>
      <c r="E333" s="120"/>
      <c r="F333" s="120"/>
      <c r="G333" s="120"/>
      <c r="H333" s="120"/>
      <c r="I333" s="120"/>
      <c r="J333" s="120"/>
      <c r="K333" s="120"/>
    </row>
    <row r="334" spans="1:11" x14ac:dyDescent="0.25">
      <c r="A334" s="120"/>
      <c r="B334" s="120"/>
      <c r="C334" s="120"/>
      <c r="D334" s="120"/>
      <c r="E334" s="120"/>
      <c r="F334" s="120"/>
      <c r="G334" s="120"/>
      <c r="H334" s="120"/>
      <c r="I334" s="120"/>
      <c r="J334" s="120"/>
      <c r="K334" s="120"/>
    </row>
    <row r="335" spans="1:11" x14ac:dyDescent="0.25">
      <c r="A335" s="120"/>
      <c r="B335" s="120"/>
      <c r="C335" s="120"/>
      <c r="D335" s="120"/>
      <c r="E335" s="120"/>
      <c r="F335" s="120"/>
      <c r="G335" s="120"/>
      <c r="H335" s="120"/>
      <c r="I335" s="120"/>
      <c r="J335" s="120"/>
      <c r="K335" s="120"/>
    </row>
    <row r="336" spans="1:11" x14ac:dyDescent="0.25">
      <c r="A336" s="120"/>
      <c r="B336" s="120"/>
      <c r="C336" s="120"/>
      <c r="D336" s="120"/>
      <c r="E336" s="120"/>
      <c r="F336" s="120"/>
      <c r="G336" s="120"/>
      <c r="H336" s="120"/>
      <c r="I336" s="120"/>
      <c r="J336" s="120"/>
      <c r="K336" s="120"/>
    </row>
    <row r="337" spans="1:11" x14ac:dyDescent="0.25">
      <c r="A337" s="120"/>
      <c r="B337" s="120"/>
      <c r="C337" s="120"/>
      <c r="D337" s="120"/>
      <c r="E337" s="120"/>
      <c r="F337" s="120"/>
      <c r="G337" s="120"/>
      <c r="H337" s="120"/>
      <c r="I337" s="120"/>
      <c r="J337" s="120"/>
      <c r="K337" s="120"/>
    </row>
    <row r="338" spans="1:11" x14ac:dyDescent="0.25">
      <c r="A338" s="120"/>
      <c r="B338" s="120"/>
      <c r="C338" s="120"/>
      <c r="D338" s="120"/>
      <c r="E338" s="120"/>
      <c r="F338" s="120"/>
      <c r="G338" s="120"/>
      <c r="H338" s="120"/>
      <c r="I338" s="120"/>
      <c r="J338" s="120"/>
      <c r="K338" s="120"/>
    </row>
    <row r="339" spans="1:11" x14ac:dyDescent="0.25">
      <c r="A339" s="120"/>
      <c r="B339" s="120"/>
      <c r="C339" s="120"/>
      <c r="D339" s="120"/>
      <c r="E339" s="120"/>
      <c r="F339" s="120"/>
      <c r="G339" s="120"/>
      <c r="H339" s="120"/>
      <c r="I339" s="120"/>
      <c r="J339" s="120"/>
      <c r="K339" s="120"/>
    </row>
    <row r="340" spans="1:11" x14ac:dyDescent="0.25">
      <c r="A340" s="120"/>
      <c r="B340" s="120"/>
      <c r="C340" s="120"/>
      <c r="D340" s="120"/>
      <c r="E340" s="120"/>
      <c r="F340" s="120"/>
      <c r="G340" s="120"/>
      <c r="H340" s="120"/>
      <c r="I340" s="120"/>
      <c r="J340" s="120"/>
      <c r="K340" s="120"/>
    </row>
    <row r="341" spans="1:11" x14ac:dyDescent="0.25">
      <c r="A341" s="120"/>
      <c r="B341" s="120"/>
      <c r="C341" s="120"/>
      <c r="D341" s="120"/>
      <c r="E341" s="120"/>
      <c r="F341" s="120"/>
      <c r="G341" s="120"/>
      <c r="H341" s="120"/>
      <c r="I341" s="120"/>
      <c r="J341" s="120"/>
      <c r="K341" s="120"/>
    </row>
    <row r="342" spans="1:11" x14ac:dyDescent="0.25">
      <c r="A342" s="120"/>
      <c r="B342" s="120"/>
      <c r="C342" s="120"/>
      <c r="D342" s="120"/>
      <c r="E342" s="120"/>
      <c r="F342" s="120"/>
      <c r="G342" s="120"/>
      <c r="H342" s="120"/>
      <c r="I342" s="120"/>
      <c r="J342" s="120"/>
      <c r="K342" s="120"/>
    </row>
    <row r="343" spans="1:11" x14ac:dyDescent="0.25">
      <c r="A343" s="120"/>
      <c r="B343" s="120"/>
      <c r="C343" s="120"/>
      <c r="D343" s="120"/>
      <c r="E343" s="120"/>
      <c r="F343" s="120"/>
      <c r="G343" s="120"/>
      <c r="H343" s="120"/>
      <c r="I343" s="120"/>
      <c r="J343" s="120"/>
      <c r="K343" s="120"/>
    </row>
    <row r="344" spans="1:11" x14ac:dyDescent="0.25">
      <c r="A344" s="120"/>
      <c r="B344" s="120"/>
      <c r="C344" s="120"/>
      <c r="D344" s="120"/>
      <c r="E344" s="120"/>
      <c r="F344" s="120"/>
      <c r="G344" s="120"/>
      <c r="H344" s="120"/>
      <c r="I344" s="120"/>
      <c r="J344" s="120"/>
      <c r="K344" s="120"/>
    </row>
    <row r="345" spans="1:11" x14ac:dyDescent="0.25">
      <c r="A345" s="120"/>
      <c r="B345" s="120"/>
      <c r="C345" s="120"/>
      <c r="D345" s="120"/>
      <c r="E345" s="120"/>
      <c r="F345" s="120"/>
      <c r="G345" s="120"/>
      <c r="H345" s="120"/>
      <c r="I345" s="120"/>
      <c r="J345" s="120"/>
      <c r="K345" s="120"/>
    </row>
    <row r="346" spans="1:11" x14ac:dyDescent="0.25">
      <c r="A346" s="120"/>
      <c r="B346" s="120"/>
      <c r="C346" s="120"/>
      <c r="D346" s="120"/>
      <c r="E346" s="120"/>
      <c r="F346" s="120"/>
      <c r="G346" s="120"/>
      <c r="H346" s="120"/>
      <c r="I346" s="120"/>
      <c r="J346" s="120"/>
      <c r="K346" s="120"/>
    </row>
    <row r="347" spans="1:11" x14ac:dyDescent="0.25">
      <c r="A347" s="120"/>
      <c r="B347" s="120"/>
      <c r="C347" s="120"/>
      <c r="D347" s="120"/>
      <c r="E347" s="120"/>
      <c r="F347" s="120"/>
      <c r="G347" s="120"/>
      <c r="H347" s="120"/>
      <c r="I347" s="120"/>
      <c r="J347" s="120"/>
      <c r="K347" s="120"/>
    </row>
    <row r="348" spans="1:11" x14ac:dyDescent="0.25">
      <c r="A348" s="120"/>
      <c r="B348" s="120"/>
      <c r="C348" s="120"/>
      <c r="D348" s="120"/>
      <c r="E348" s="120"/>
      <c r="F348" s="120"/>
      <c r="G348" s="120"/>
      <c r="H348" s="120"/>
      <c r="I348" s="120"/>
      <c r="J348" s="120"/>
      <c r="K348" s="120"/>
    </row>
    <row r="349" spans="1:11" x14ac:dyDescent="0.25">
      <c r="A349" s="120"/>
      <c r="B349" s="120"/>
      <c r="C349" s="120"/>
      <c r="D349" s="120"/>
      <c r="E349" s="120"/>
      <c r="F349" s="120"/>
      <c r="G349" s="120"/>
      <c r="H349" s="120"/>
      <c r="I349" s="120"/>
      <c r="J349" s="120"/>
      <c r="K349" s="120"/>
    </row>
    <row r="350" spans="1:11" x14ac:dyDescent="0.25">
      <c r="A350" s="120"/>
      <c r="B350" s="120"/>
      <c r="C350" s="120"/>
      <c r="D350" s="120"/>
      <c r="E350" s="120"/>
      <c r="F350" s="120"/>
      <c r="G350" s="120"/>
      <c r="H350" s="120"/>
      <c r="I350" s="120"/>
      <c r="J350" s="120"/>
      <c r="K350" s="120"/>
    </row>
    <row r="351" spans="1:11" x14ac:dyDescent="0.25">
      <c r="A351" s="120"/>
      <c r="B351" s="120"/>
      <c r="C351" s="120"/>
      <c r="D351" s="120"/>
      <c r="E351" s="120"/>
      <c r="F351" s="120"/>
      <c r="G351" s="120"/>
      <c r="H351" s="120"/>
      <c r="I351" s="120"/>
      <c r="J351" s="120"/>
      <c r="K351" s="120"/>
    </row>
    <row r="352" spans="1:11" x14ac:dyDescent="0.25">
      <c r="A352" s="120"/>
      <c r="B352" s="120"/>
      <c r="C352" s="120"/>
      <c r="D352" s="120"/>
      <c r="E352" s="120"/>
      <c r="F352" s="120"/>
      <c r="G352" s="120"/>
      <c r="H352" s="120"/>
      <c r="I352" s="120"/>
      <c r="J352" s="120"/>
      <c r="K352" s="120"/>
    </row>
    <row r="353" spans="1:11" x14ac:dyDescent="0.25">
      <c r="A353" s="120"/>
      <c r="B353" s="120"/>
      <c r="C353" s="120"/>
      <c r="D353" s="120"/>
      <c r="E353" s="120"/>
      <c r="F353" s="120"/>
      <c r="G353" s="120"/>
      <c r="H353" s="120"/>
      <c r="I353" s="120"/>
      <c r="J353" s="120"/>
      <c r="K353" s="120"/>
    </row>
    <row r="354" spans="1:11" x14ac:dyDescent="0.25">
      <c r="A354" s="120"/>
      <c r="B354" s="120"/>
      <c r="C354" s="120"/>
      <c r="D354" s="120"/>
      <c r="E354" s="120"/>
      <c r="F354" s="120"/>
      <c r="G354" s="120"/>
      <c r="H354" s="120"/>
      <c r="I354" s="120"/>
      <c r="J354" s="120"/>
      <c r="K354" s="120"/>
    </row>
    <row r="355" spans="1:11" x14ac:dyDescent="0.25">
      <c r="A355" s="120"/>
      <c r="B355" s="120"/>
      <c r="C355" s="120"/>
      <c r="D355" s="120"/>
      <c r="E355" s="120"/>
      <c r="F355" s="120"/>
      <c r="G355" s="120"/>
      <c r="H355" s="120"/>
      <c r="I355" s="120"/>
      <c r="J355" s="120"/>
      <c r="K355" s="120"/>
    </row>
    <row r="356" spans="1:11" x14ac:dyDescent="0.25">
      <c r="A356" s="120"/>
      <c r="B356" s="120"/>
      <c r="C356" s="120"/>
      <c r="D356" s="120"/>
      <c r="E356" s="120"/>
      <c r="F356" s="120"/>
      <c r="G356" s="120"/>
      <c r="H356" s="120"/>
      <c r="I356" s="120"/>
      <c r="J356" s="120"/>
      <c r="K356" s="120"/>
    </row>
    <row r="357" spans="1:11" x14ac:dyDescent="0.25">
      <c r="A357" s="120"/>
      <c r="B357" s="120"/>
      <c r="C357" s="120"/>
      <c r="D357" s="120"/>
      <c r="E357" s="120"/>
      <c r="F357" s="120"/>
      <c r="G357" s="120"/>
      <c r="H357" s="120"/>
      <c r="I357" s="120"/>
      <c r="J357" s="120"/>
      <c r="K357" s="120"/>
    </row>
    <row r="358" spans="1:11" x14ac:dyDescent="0.25">
      <c r="A358" s="120"/>
      <c r="B358" s="120"/>
      <c r="C358" s="120"/>
      <c r="D358" s="120"/>
      <c r="E358" s="120"/>
      <c r="F358" s="120"/>
      <c r="G358" s="120"/>
      <c r="H358" s="120"/>
      <c r="I358" s="120"/>
      <c r="J358" s="120"/>
      <c r="K358" s="120"/>
    </row>
    <row r="359" spans="1:11" x14ac:dyDescent="0.25">
      <c r="A359" s="120"/>
      <c r="B359" s="120"/>
      <c r="C359" s="120"/>
      <c r="D359" s="120"/>
      <c r="E359" s="120"/>
      <c r="F359" s="120"/>
      <c r="G359" s="120"/>
      <c r="H359" s="120"/>
      <c r="I359" s="120"/>
      <c r="J359" s="120"/>
      <c r="K359" s="120"/>
    </row>
    <row r="360" spans="1:11" x14ac:dyDescent="0.25">
      <c r="A360" s="120"/>
      <c r="B360" s="120"/>
      <c r="C360" s="120"/>
      <c r="D360" s="120"/>
      <c r="E360" s="120"/>
      <c r="F360" s="120"/>
      <c r="G360" s="120"/>
      <c r="H360" s="120"/>
      <c r="I360" s="120"/>
      <c r="J360" s="120"/>
      <c r="K360" s="120"/>
    </row>
    <row r="361" spans="1:11" x14ac:dyDescent="0.25">
      <c r="A361" s="120"/>
      <c r="B361" s="120"/>
      <c r="C361" s="120"/>
      <c r="D361" s="120"/>
      <c r="E361" s="120"/>
      <c r="F361" s="120"/>
      <c r="G361" s="120"/>
      <c r="H361" s="120"/>
      <c r="I361" s="120"/>
      <c r="J361" s="120"/>
      <c r="K361" s="120"/>
    </row>
    <row r="362" spans="1:11" x14ac:dyDescent="0.25">
      <c r="A362" s="120"/>
      <c r="B362" s="120"/>
      <c r="C362" s="120"/>
      <c r="D362" s="120"/>
      <c r="E362" s="120"/>
      <c r="F362" s="120"/>
      <c r="G362" s="120"/>
      <c r="H362" s="120"/>
      <c r="I362" s="120"/>
      <c r="J362" s="120"/>
      <c r="K362" s="120"/>
    </row>
    <row r="363" spans="1:11" x14ac:dyDescent="0.25">
      <c r="A363" s="120"/>
      <c r="B363" s="120"/>
      <c r="C363" s="120"/>
      <c r="D363" s="120"/>
      <c r="E363" s="120"/>
      <c r="F363" s="120"/>
      <c r="G363" s="120"/>
      <c r="H363" s="120"/>
      <c r="I363" s="120"/>
      <c r="J363" s="120"/>
      <c r="K363" s="120"/>
    </row>
    <row r="364" spans="1:11" x14ac:dyDescent="0.25">
      <c r="A364" s="120"/>
      <c r="B364" s="120"/>
      <c r="C364" s="120"/>
      <c r="D364" s="120"/>
      <c r="E364" s="120"/>
      <c r="F364" s="120"/>
      <c r="G364" s="120"/>
      <c r="H364" s="120"/>
      <c r="I364" s="120"/>
      <c r="J364" s="120"/>
      <c r="K364" s="120"/>
    </row>
    <row r="365" spans="1:11" x14ac:dyDescent="0.25">
      <c r="A365" s="120"/>
      <c r="B365" s="120"/>
      <c r="C365" s="120"/>
      <c r="D365" s="120"/>
      <c r="E365" s="120"/>
      <c r="F365" s="120"/>
      <c r="G365" s="120"/>
      <c r="H365" s="120"/>
      <c r="I365" s="120"/>
      <c r="J365" s="120"/>
      <c r="K365" s="120"/>
    </row>
    <row r="366" spans="1:11" x14ac:dyDescent="0.25">
      <c r="A366" s="120"/>
      <c r="B366" s="120"/>
      <c r="C366" s="120"/>
      <c r="D366" s="120"/>
      <c r="E366" s="120"/>
      <c r="F366" s="120"/>
      <c r="G366" s="120"/>
      <c r="H366" s="120"/>
      <c r="I366" s="120"/>
      <c r="J366" s="120"/>
      <c r="K366" s="120"/>
    </row>
    <row r="367" spans="1:11" x14ac:dyDescent="0.25">
      <c r="A367" s="120"/>
      <c r="B367" s="120"/>
      <c r="C367" s="120"/>
      <c r="D367" s="120"/>
      <c r="E367" s="120"/>
      <c r="F367" s="120"/>
      <c r="G367" s="120"/>
      <c r="H367" s="120"/>
      <c r="I367" s="120"/>
      <c r="J367" s="120"/>
      <c r="K367" s="120"/>
    </row>
    <row r="368" spans="1:11" x14ac:dyDescent="0.25">
      <c r="A368" s="120"/>
      <c r="B368" s="120"/>
      <c r="C368" s="120"/>
      <c r="D368" s="120"/>
      <c r="E368" s="120"/>
      <c r="F368" s="120"/>
      <c r="G368" s="120"/>
      <c r="H368" s="120"/>
      <c r="I368" s="120"/>
      <c r="J368" s="120"/>
      <c r="K368" s="120"/>
    </row>
    <row r="369" spans="1:11" x14ac:dyDescent="0.25">
      <c r="A369" s="120"/>
      <c r="B369" s="120"/>
      <c r="C369" s="120"/>
      <c r="D369" s="120"/>
      <c r="E369" s="120"/>
      <c r="F369" s="120"/>
      <c r="G369" s="120"/>
      <c r="H369" s="120"/>
      <c r="I369" s="120"/>
      <c r="J369" s="120"/>
      <c r="K369" s="120"/>
    </row>
    <row r="370" spans="1:11" x14ac:dyDescent="0.25">
      <c r="A370" s="120"/>
      <c r="B370" s="120"/>
      <c r="C370" s="120"/>
      <c r="D370" s="120"/>
      <c r="E370" s="120"/>
      <c r="F370" s="120"/>
      <c r="G370" s="120"/>
      <c r="H370" s="120"/>
      <c r="I370" s="120"/>
      <c r="J370" s="120"/>
      <c r="K370" s="120"/>
    </row>
  </sheetData>
  <mergeCells count="434">
    <mergeCell ref="A178:K178"/>
    <mergeCell ref="A177:K177"/>
    <mergeCell ref="A176:K176"/>
    <mergeCell ref="A150:K150"/>
    <mergeCell ref="A147:K147"/>
    <mergeCell ref="A135:K135"/>
    <mergeCell ref="A134:K134"/>
    <mergeCell ref="A101:K101"/>
    <mergeCell ref="A175:C175"/>
    <mergeCell ref="F175:H175"/>
    <mergeCell ref="I175:K175"/>
    <mergeCell ref="A170:C170"/>
    <mergeCell ref="F170:H170"/>
    <mergeCell ref="I170:K170"/>
    <mergeCell ref="A172:K172"/>
    <mergeCell ref="A173:K173"/>
    <mergeCell ref="A174:C174"/>
    <mergeCell ref="F174:H174"/>
    <mergeCell ref="I174:K174"/>
    <mergeCell ref="A165:C165"/>
    <mergeCell ref="F165:H165"/>
    <mergeCell ref="I165:K165"/>
    <mergeCell ref="A166:K166"/>
    <mergeCell ref="A167:K167"/>
    <mergeCell ref="A218:K218"/>
    <mergeCell ref="A217:K217"/>
    <mergeCell ref="A215:K215"/>
    <mergeCell ref="A210:K210"/>
    <mergeCell ref="A209:K209"/>
    <mergeCell ref="A208:K208"/>
    <mergeCell ref="A207:K207"/>
    <mergeCell ref="A221:C221"/>
    <mergeCell ref="F221:H221"/>
    <mergeCell ref="I221:K221"/>
    <mergeCell ref="A213:C213"/>
    <mergeCell ref="F213:H213"/>
    <mergeCell ref="I213:K213"/>
    <mergeCell ref="A214:C214"/>
    <mergeCell ref="F214:H214"/>
    <mergeCell ref="I214:K214"/>
    <mergeCell ref="A212:C212"/>
    <mergeCell ref="F212:H212"/>
    <mergeCell ref="I212:K212"/>
    <mergeCell ref="A222:K222"/>
    <mergeCell ref="A225:K225"/>
    <mergeCell ref="A232:C232"/>
    <mergeCell ref="F232:H232"/>
    <mergeCell ref="I232:K232"/>
    <mergeCell ref="A220:C220"/>
    <mergeCell ref="F220:H220"/>
    <mergeCell ref="I220:K220"/>
    <mergeCell ref="A235:K235"/>
    <mergeCell ref="A237:K237"/>
    <mergeCell ref="A239:K239"/>
    <mergeCell ref="A226:K226"/>
    <mergeCell ref="A227:K227"/>
    <mergeCell ref="A228:K228"/>
    <mergeCell ref="A229:K229"/>
    <mergeCell ref="A231:C231"/>
    <mergeCell ref="F231:H231"/>
    <mergeCell ref="I231:K231"/>
    <mergeCell ref="A203:K203"/>
    <mergeCell ref="A204:K204"/>
    <mergeCell ref="A205:C205"/>
    <mergeCell ref="F205:H205"/>
    <mergeCell ref="I205:K205"/>
    <mergeCell ref="A206:C206"/>
    <mergeCell ref="F206:H206"/>
    <mergeCell ref="I206:K206"/>
    <mergeCell ref="A192:C192"/>
    <mergeCell ref="F192:H192"/>
    <mergeCell ref="I192:K192"/>
    <mergeCell ref="A194:K194"/>
    <mergeCell ref="A202:K202"/>
    <mergeCell ref="A195:K195"/>
    <mergeCell ref="A197:C197"/>
    <mergeCell ref="F197:H197"/>
    <mergeCell ref="I197:K197"/>
    <mergeCell ref="A198:C198"/>
    <mergeCell ref="F198:H198"/>
    <mergeCell ref="I198:K198"/>
    <mergeCell ref="A199:C199"/>
    <mergeCell ref="F199:H199"/>
    <mergeCell ref="I199:K199"/>
    <mergeCell ref="A200:C200"/>
    <mergeCell ref="F200:H200"/>
    <mergeCell ref="I200:K200"/>
    <mergeCell ref="A187:C187"/>
    <mergeCell ref="F187:H187"/>
    <mergeCell ref="I187:K187"/>
    <mergeCell ref="A188:K188"/>
    <mergeCell ref="A189:K189"/>
    <mergeCell ref="A191:C191"/>
    <mergeCell ref="F191:H191"/>
    <mergeCell ref="I191:K191"/>
    <mergeCell ref="A182:C182"/>
    <mergeCell ref="F182:H182"/>
    <mergeCell ref="I182:K182"/>
    <mergeCell ref="A183:K183"/>
    <mergeCell ref="A184:K184"/>
    <mergeCell ref="A186:C186"/>
    <mergeCell ref="F186:H186"/>
    <mergeCell ref="I186:K186"/>
    <mergeCell ref="A180:C180"/>
    <mergeCell ref="F180:H180"/>
    <mergeCell ref="I180:K180"/>
    <mergeCell ref="A181:C181"/>
    <mergeCell ref="F181:H181"/>
    <mergeCell ref="I181:K181"/>
    <mergeCell ref="A169:C169"/>
    <mergeCell ref="F169:H169"/>
    <mergeCell ref="I169:K169"/>
    <mergeCell ref="A159:C159"/>
    <mergeCell ref="F159:H159"/>
    <mergeCell ref="I159:K159"/>
    <mergeCell ref="A161:K161"/>
    <mergeCell ref="A162:K162"/>
    <mergeCell ref="A164:C164"/>
    <mergeCell ref="F164:H164"/>
    <mergeCell ref="I164:K164"/>
    <mergeCell ref="A160:C160"/>
    <mergeCell ref="F160:H160"/>
    <mergeCell ref="I160:K160"/>
    <mergeCell ref="A154:K154"/>
    <mergeCell ref="A155:K155"/>
    <mergeCell ref="A156:K156"/>
    <mergeCell ref="A158:C158"/>
    <mergeCell ref="F158:H158"/>
    <mergeCell ref="I158:K158"/>
    <mergeCell ref="A151:K151"/>
    <mergeCell ref="A152:C152"/>
    <mergeCell ref="F152:H152"/>
    <mergeCell ref="I152:K152"/>
    <mergeCell ref="A153:C153"/>
    <mergeCell ref="F153:H153"/>
    <mergeCell ref="I153:K153"/>
    <mergeCell ref="A146:C146"/>
    <mergeCell ref="F146:H146"/>
    <mergeCell ref="I146:K146"/>
    <mergeCell ref="A141:C141"/>
    <mergeCell ref="F141:H141"/>
    <mergeCell ref="I141:K141"/>
    <mergeCell ref="A142:K142"/>
    <mergeCell ref="A143:K143"/>
    <mergeCell ref="A145:C145"/>
    <mergeCell ref="F145:H145"/>
    <mergeCell ref="I145:K145"/>
    <mergeCell ref="A139:C139"/>
    <mergeCell ref="F139:H139"/>
    <mergeCell ref="I139:K139"/>
    <mergeCell ref="A140:C140"/>
    <mergeCell ref="F140:H140"/>
    <mergeCell ref="I140:K140"/>
    <mergeCell ref="A137:C137"/>
    <mergeCell ref="F137:H137"/>
    <mergeCell ref="I137:K137"/>
    <mergeCell ref="A138:C138"/>
    <mergeCell ref="F138:H138"/>
    <mergeCell ref="I138:K138"/>
    <mergeCell ref="A131:C131"/>
    <mergeCell ref="F131:H131"/>
    <mergeCell ref="I131:K131"/>
    <mergeCell ref="A132:C132"/>
    <mergeCell ref="F132:H132"/>
    <mergeCell ref="I132:K132"/>
    <mergeCell ref="A129:C129"/>
    <mergeCell ref="F129:H129"/>
    <mergeCell ref="I129:K129"/>
    <mergeCell ref="A130:C130"/>
    <mergeCell ref="F130:H130"/>
    <mergeCell ref="I130:K130"/>
    <mergeCell ref="A127:C127"/>
    <mergeCell ref="F127:H127"/>
    <mergeCell ref="I127:K127"/>
    <mergeCell ref="A128:C128"/>
    <mergeCell ref="F128:H128"/>
    <mergeCell ref="I128:K128"/>
    <mergeCell ref="A125:C125"/>
    <mergeCell ref="F125:H125"/>
    <mergeCell ref="I125:K125"/>
    <mergeCell ref="A126:C126"/>
    <mergeCell ref="F126:H126"/>
    <mergeCell ref="I126:K126"/>
    <mergeCell ref="A123:C123"/>
    <mergeCell ref="F123:H123"/>
    <mergeCell ref="I123:K123"/>
    <mergeCell ref="A124:C124"/>
    <mergeCell ref="F124:H124"/>
    <mergeCell ref="I124:K124"/>
    <mergeCell ref="A121:C121"/>
    <mergeCell ref="F121:H121"/>
    <mergeCell ref="I121:K121"/>
    <mergeCell ref="A122:C122"/>
    <mergeCell ref="F122:H122"/>
    <mergeCell ref="I122:K122"/>
    <mergeCell ref="A119:C119"/>
    <mergeCell ref="F119:H119"/>
    <mergeCell ref="I119:K119"/>
    <mergeCell ref="A120:C120"/>
    <mergeCell ref="F120:H120"/>
    <mergeCell ref="I120:K120"/>
    <mergeCell ref="A117:C117"/>
    <mergeCell ref="F117:H117"/>
    <mergeCell ref="I117:K117"/>
    <mergeCell ref="A118:C118"/>
    <mergeCell ref="F118:H118"/>
    <mergeCell ref="I118:K118"/>
    <mergeCell ref="A115:C115"/>
    <mergeCell ref="F115:H115"/>
    <mergeCell ref="I115:K115"/>
    <mergeCell ref="A116:C116"/>
    <mergeCell ref="F116:H116"/>
    <mergeCell ref="I116:K116"/>
    <mergeCell ref="A113:C113"/>
    <mergeCell ref="F113:H113"/>
    <mergeCell ref="I113:K113"/>
    <mergeCell ref="A114:C114"/>
    <mergeCell ref="F114:H114"/>
    <mergeCell ref="I114:K114"/>
    <mergeCell ref="A111:C111"/>
    <mergeCell ref="F111:H111"/>
    <mergeCell ref="I111:K111"/>
    <mergeCell ref="A112:C112"/>
    <mergeCell ref="F112:H112"/>
    <mergeCell ref="I112:K112"/>
    <mergeCell ref="A109:C109"/>
    <mergeCell ref="F109:H109"/>
    <mergeCell ref="I109:K109"/>
    <mergeCell ref="A110:C110"/>
    <mergeCell ref="F110:H110"/>
    <mergeCell ref="I110:K110"/>
    <mergeCell ref="A107:C107"/>
    <mergeCell ref="F107:H107"/>
    <mergeCell ref="I107:K107"/>
    <mergeCell ref="A108:C108"/>
    <mergeCell ref="F108:H108"/>
    <mergeCell ref="I108:K108"/>
    <mergeCell ref="A105:C105"/>
    <mergeCell ref="F105:H105"/>
    <mergeCell ref="I105:K105"/>
    <mergeCell ref="A106:C106"/>
    <mergeCell ref="F106:H106"/>
    <mergeCell ref="I106:K106"/>
    <mergeCell ref="A103:C103"/>
    <mergeCell ref="F103:H103"/>
    <mergeCell ref="I103:K103"/>
    <mergeCell ref="A104:C104"/>
    <mergeCell ref="F104:H104"/>
    <mergeCell ref="I104:K104"/>
    <mergeCell ref="A97:C97"/>
    <mergeCell ref="F97:H97"/>
    <mergeCell ref="I97:K97"/>
    <mergeCell ref="A98:C98"/>
    <mergeCell ref="F98:H98"/>
    <mergeCell ref="I98:K98"/>
    <mergeCell ref="A100:K100"/>
    <mergeCell ref="A95:C95"/>
    <mergeCell ref="F95:H95"/>
    <mergeCell ref="I95:K95"/>
    <mergeCell ref="A96:C96"/>
    <mergeCell ref="F96:H96"/>
    <mergeCell ref="I96:K96"/>
    <mergeCell ref="A93:C93"/>
    <mergeCell ref="F93:H93"/>
    <mergeCell ref="I93:K93"/>
    <mergeCell ref="A94:C94"/>
    <mergeCell ref="F94:H94"/>
    <mergeCell ref="I94:K94"/>
    <mergeCell ref="A91:C91"/>
    <mergeCell ref="F91:H91"/>
    <mergeCell ref="I91:K91"/>
    <mergeCell ref="A92:C92"/>
    <mergeCell ref="F92:H92"/>
    <mergeCell ref="I92:K92"/>
    <mergeCell ref="A89:C89"/>
    <mergeCell ref="F89:H89"/>
    <mergeCell ref="I89:K89"/>
    <mergeCell ref="A90:C90"/>
    <mergeCell ref="F90:H90"/>
    <mergeCell ref="I90:K90"/>
    <mergeCell ref="A87:C87"/>
    <mergeCell ref="F87:H87"/>
    <mergeCell ref="I87:K87"/>
    <mergeCell ref="A88:C88"/>
    <mergeCell ref="F88:H88"/>
    <mergeCell ref="I88:K88"/>
    <mergeCell ref="A85:C85"/>
    <mergeCell ref="F85:H85"/>
    <mergeCell ref="I85:K85"/>
    <mergeCell ref="A86:C86"/>
    <mergeCell ref="F86:H86"/>
    <mergeCell ref="I86:K86"/>
    <mergeCell ref="A83:C83"/>
    <mergeCell ref="F83:H83"/>
    <mergeCell ref="I83:K83"/>
    <mergeCell ref="A84:C84"/>
    <mergeCell ref="F84:H84"/>
    <mergeCell ref="I84:K84"/>
    <mergeCell ref="A81:C81"/>
    <mergeCell ref="F81:H81"/>
    <mergeCell ref="I81:K81"/>
    <mergeCell ref="A82:C82"/>
    <mergeCell ref="F82:H82"/>
    <mergeCell ref="I82:K82"/>
    <mergeCell ref="A79:C79"/>
    <mergeCell ref="F79:H79"/>
    <mergeCell ref="I79:K79"/>
    <mergeCell ref="A80:C80"/>
    <mergeCell ref="F80:H80"/>
    <mergeCell ref="I80:K80"/>
    <mergeCell ref="A77:C77"/>
    <mergeCell ref="F77:H77"/>
    <mergeCell ref="I77:K77"/>
    <mergeCell ref="A78:C78"/>
    <mergeCell ref="F78:H78"/>
    <mergeCell ref="I78:K78"/>
    <mergeCell ref="A75:C75"/>
    <mergeCell ref="F75:H75"/>
    <mergeCell ref="I75:K75"/>
    <mergeCell ref="A76:C76"/>
    <mergeCell ref="F76:H76"/>
    <mergeCell ref="I76:K76"/>
    <mergeCell ref="A69:C69"/>
    <mergeCell ref="F69:H69"/>
    <mergeCell ref="I69:K69"/>
    <mergeCell ref="A70:K70"/>
    <mergeCell ref="A72:K72"/>
    <mergeCell ref="A73:K73"/>
    <mergeCell ref="A71:K71"/>
    <mergeCell ref="A65:C65"/>
    <mergeCell ref="F65:H65"/>
    <mergeCell ref="I65:K65"/>
    <mergeCell ref="A66:K66"/>
    <mergeCell ref="A67:K67"/>
    <mergeCell ref="A68:C68"/>
    <mergeCell ref="F68:H68"/>
    <mergeCell ref="I68:K68"/>
    <mergeCell ref="B61:F61"/>
    <mergeCell ref="G61:J61"/>
    <mergeCell ref="A62:K62"/>
    <mergeCell ref="A63:K63"/>
    <mergeCell ref="A64:C64"/>
    <mergeCell ref="F64:H64"/>
    <mergeCell ref="I64:K64"/>
    <mergeCell ref="A53:K53"/>
    <mergeCell ref="A54:K54"/>
    <mergeCell ref="A56:C56"/>
    <mergeCell ref="F56:H56"/>
    <mergeCell ref="I56:K56"/>
    <mergeCell ref="A57:C57"/>
    <mergeCell ref="F57:H57"/>
    <mergeCell ref="I57:K57"/>
    <mergeCell ref="A48:K48"/>
    <mergeCell ref="A49:K49"/>
    <mergeCell ref="A51:C51"/>
    <mergeCell ref="F51:H51"/>
    <mergeCell ref="I51:K51"/>
    <mergeCell ref="A52:C52"/>
    <mergeCell ref="F52:H52"/>
    <mergeCell ref="I52:K52"/>
    <mergeCell ref="A42:K42"/>
    <mergeCell ref="A43:K43"/>
    <mergeCell ref="A45:C45"/>
    <mergeCell ref="F45:H45"/>
    <mergeCell ref="I45:K45"/>
    <mergeCell ref="A46:C46"/>
    <mergeCell ref="F46:H46"/>
    <mergeCell ref="I46:K46"/>
    <mergeCell ref="A37:K37"/>
    <mergeCell ref="A38:K38"/>
    <mergeCell ref="A40:C40"/>
    <mergeCell ref="F40:H40"/>
    <mergeCell ref="I40:K40"/>
    <mergeCell ref="A41:C41"/>
    <mergeCell ref="F41:H41"/>
    <mergeCell ref="I41:K41"/>
    <mergeCell ref="A32:K32"/>
    <mergeCell ref="A33:K33"/>
    <mergeCell ref="A35:C35"/>
    <mergeCell ref="F35:H35"/>
    <mergeCell ref="I35:K35"/>
    <mergeCell ref="A26:K26"/>
    <mergeCell ref="A27:K27"/>
    <mergeCell ref="A28:K28"/>
    <mergeCell ref="A36:C36"/>
    <mergeCell ref="F36:H36"/>
    <mergeCell ref="I36:K36"/>
    <mergeCell ref="A30:C30"/>
    <mergeCell ref="F30:H30"/>
    <mergeCell ref="I30:K30"/>
    <mergeCell ref="A31:C31"/>
    <mergeCell ref="F31:H31"/>
    <mergeCell ref="I31:K31"/>
    <mergeCell ref="A1:K1"/>
    <mergeCell ref="A2:K2"/>
    <mergeCell ref="A4:K4"/>
    <mergeCell ref="A6:B6"/>
    <mergeCell ref="C6:K6"/>
    <mergeCell ref="A7:B7"/>
    <mergeCell ref="C7:K7"/>
    <mergeCell ref="B17:F17"/>
    <mergeCell ref="G17:J17"/>
    <mergeCell ref="A13:B13"/>
    <mergeCell ref="C13:G13"/>
    <mergeCell ref="H13:I13"/>
    <mergeCell ref="J13:K13"/>
    <mergeCell ref="A14:B14"/>
    <mergeCell ref="C14:G14"/>
    <mergeCell ref="H14:I14"/>
    <mergeCell ref="J14:K14"/>
    <mergeCell ref="A12:B12"/>
    <mergeCell ref="C12:K12"/>
    <mergeCell ref="A8:B8"/>
    <mergeCell ref="C8:K8"/>
    <mergeCell ref="A10:B10"/>
    <mergeCell ref="C10:G10"/>
    <mergeCell ref="H10:I10"/>
    <mergeCell ref="J10:K10"/>
    <mergeCell ref="A18:K18"/>
    <mergeCell ref="A19:K19"/>
    <mergeCell ref="A20:C20"/>
    <mergeCell ref="F20:H20"/>
    <mergeCell ref="I20:K20"/>
    <mergeCell ref="A25:C25"/>
    <mergeCell ref="F25:H25"/>
    <mergeCell ref="I25:K25"/>
    <mergeCell ref="A21:C21"/>
    <mergeCell ref="F21:H21"/>
    <mergeCell ref="I21:K21"/>
    <mergeCell ref="A22:K22"/>
    <mergeCell ref="A23:K23"/>
    <mergeCell ref="A24:C24"/>
    <mergeCell ref="F24:H24"/>
    <mergeCell ref="I24:K24"/>
  </mergeCells>
  <pageMargins left="0.88"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5"/>
  <sheetViews>
    <sheetView zoomScale="85" zoomScaleNormal="85" workbookViewId="0">
      <pane xSplit="3" ySplit="7" topLeftCell="D8" activePane="bottomRight" state="frozen"/>
      <selection pane="topRight" activeCell="D1" sqref="D1"/>
      <selection pane="bottomLeft" activeCell="A8" sqref="A8"/>
      <selection pane="bottomRight" activeCell="W23" sqref="W23"/>
    </sheetView>
  </sheetViews>
  <sheetFormatPr defaultRowHeight="12.75" x14ac:dyDescent="0.2"/>
  <cols>
    <col min="1" max="1" width="9.85546875" style="8" customWidth="1"/>
    <col min="2" max="2" width="36.5703125" style="8" customWidth="1"/>
    <col min="3" max="3" width="6.42578125" style="8" customWidth="1"/>
    <col min="4" max="11" width="9.85546875" style="8" customWidth="1"/>
    <col min="12" max="12" width="10.5703125" style="8" customWidth="1"/>
    <col min="13" max="13" width="9.85546875" style="8" customWidth="1"/>
    <col min="14" max="14" width="36.42578125" style="8" customWidth="1"/>
    <col min="15" max="15" width="6.42578125" style="8" customWidth="1"/>
    <col min="16" max="18" width="9.5703125" style="8" customWidth="1"/>
    <col min="19" max="22" width="9.140625" style="8"/>
    <col min="23" max="16384" width="9.140625" style="9"/>
  </cols>
  <sheetData>
    <row r="1" spans="1:22" s="7" customFormat="1" x14ac:dyDescent="0.2">
      <c r="A1" s="175" t="s">
        <v>0</v>
      </c>
      <c r="B1" s="175"/>
      <c r="C1" s="175"/>
      <c r="D1" s="175"/>
      <c r="E1" s="175"/>
      <c r="F1" s="175"/>
      <c r="G1" s="175"/>
      <c r="H1" s="175"/>
      <c r="I1" s="175"/>
      <c r="J1" s="175"/>
      <c r="K1" s="175"/>
      <c r="L1" s="175"/>
      <c r="M1" s="175"/>
      <c r="N1" s="175"/>
      <c r="O1" s="175"/>
      <c r="P1" s="175"/>
      <c r="Q1" s="175"/>
      <c r="R1" s="175"/>
      <c r="S1" s="47"/>
      <c r="T1" s="47"/>
      <c r="U1" s="47"/>
      <c r="V1" s="47"/>
    </row>
    <row r="3" spans="1:22" ht="13.5" thickBot="1" x14ac:dyDescent="0.25">
      <c r="Q3" s="192" t="s">
        <v>198</v>
      </c>
      <c r="R3" s="192"/>
    </row>
    <row r="4" spans="1:22" ht="27.75" customHeight="1" x14ac:dyDescent="0.2">
      <c r="A4" s="176" t="s">
        <v>1</v>
      </c>
      <c r="B4" s="179" t="s">
        <v>2</v>
      </c>
      <c r="C4" s="179" t="s">
        <v>3</v>
      </c>
      <c r="D4" s="179" t="s">
        <v>4</v>
      </c>
      <c r="E4" s="179"/>
      <c r="F4" s="179"/>
      <c r="G4" s="191"/>
      <c r="H4" s="195" t="s">
        <v>5</v>
      </c>
      <c r="I4" s="196"/>
      <c r="J4" s="196"/>
      <c r="K4" s="197"/>
      <c r="L4" s="188" t="s">
        <v>201</v>
      </c>
      <c r="M4" s="179" t="s">
        <v>202</v>
      </c>
      <c r="N4" s="179" t="s">
        <v>6</v>
      </c>
      <c r="O4" s="179"/>
      <c r="P4" s="179"/>
      <c r="Q4" s="179"/>
      <c r="R4" s="198"/>
    </row>
    <row r="5" spans="1:22" x14ac:dyDescent="0.2">
      <c r="A5" s="177"/>
      <c r="B5" s="180"/>
      <c r="C5" s="180"/>
      <c r="D5" s="180" t="s">
        <v>7</v>
      </c>
      <c r="E5" s="180" t="s">
        <v>8</v>
      </c>
      <c r="F5" s="180"/>
      <c r="G5" s="182" t="s">
        <v>9</v>
      </c>
      <c r="H5" s="184" t="s">
        <v>7</v>
      </c>
      <c r="I5" s="199" t="s">
        <v>8</v>
      </c>
      <c r="J5" s="199"/>
      <c r="K5" s="186" t="s">
        <v>10</v>
      </c>
      <c r="L5" s="189"/>
      <c r="M5" s="180"/>
      <c r="N5" s="180" t="s">
        <v>11</v>
      </c>
      <c r="O5" s="180" t="s">
        <v>12</v>
      </c>
      <c r="P5" s="180" t="s">
        <v>13</v>
      </c>
      <c r="Q5" s="180"/>
      <c r="R5" s="200"/>
    </row>
    <row r="6" spans="1:22" ht="47.25" customHeight="1" thickBot="1" x14ac:dyDescent="0.25">
      <c r="A6" s="178"/>
      <c r="B6" s="181"/>
      <c r="C6" s="181"/>
      <c r="D6" s="181"/>
      <c r="E6" s="126" t="s">
        <v>7</v>
      </c>
      <c r="F6" s="126" t="s">
        <v>14</v>
      </c>
      <c r="G6" s="183"/>
      <c r="H6" s="185"/>
      <c r="I6" s="127" t="s">
        <v>15</v>
      </c>
      <c r="J6" s="127" t="s">
        <v>14</v>
      </c>
      <c r="K6" s="187"/>
      <c r="L6" s="190"/>
      <c r="M6" s="181"/>
      <c r="N6" s="181"/>
      <c r="O6" s="181"/>
      <c r="P6" s="126" t="s">
        <v>16</v>
      </c>
      <c r="Q6" s="126" t="s">
        <v>17</v>
      </c>
      <c r="R6" s="128" t="s">
        <v>18</v>
      </c>
    </row>
    <row r="7" spans="1:22" s="2" customFormat="1" ht="13.5" thickBot="1" x14ac:dyDescent="0.25">
      <c r="A7" s="70" t="s">
        <v>47</v>
      </c>
      <c r="B7" s="10" t="s">
        <v>48</v>
      </c>
      <c r="C7" s="11"/>
      <c r="D7" s="12">
        <f t="shared" ref="D7:M7" si="0">D8+D18</f>
        <v>11007.3</v>
      </c>
      <c r="E7" s="12">
        <f t="shared" si="0"/>
        <v>802.4</v>
      </c>
      <c r="F7" s="12">
        <f t="shared" si="0"/>
        <v>3.9999999999999996</v>
      </c>
      <c r="G7" s="49">
        <f t="shared" si="0"/>
        <v>10204.9</v>
      </c>
      <c r="H7" s="61">
        <f t="shared" si="0"/>
        <v>8615.9</v>
      </c>
      <c r="I7" s="12">
        <f t="shared" si="0"/>
        <v>702.40000000000009</v>
      </c>
      <c r="J7" s="12">
        <f t="shared" si="0"/>
        <v>3.9999999999999996</v>
      </c>
      <c r="K7" s="62">
        <f t="shared" si="0"/>
        <v>7913.4999999999991</v>
      </c>
      <c r="L7" s="55">
        <f t="shared" si="0"/>
        <v>12969</v>
      </c>
      <c r="M7" s="12">
        <f t="shared" si="0"/>
        <v>12209.3</v>
      </c>
      <c r="N7" s="11"/>
      <c r="O7" s="13"/>
      <c r="P7" s="14"/>
      <c r="Q7" s="14"/>
      <c r="R7" s="71"/>
    </row>
    <row r="8" spans="1:22" s="2" customFormat="1" ht="26.25" thickBot="1" x14ac:dyDescent="0.25">
      <c r="A8" s="72" t="s">
        <v>49</v>
      </c>
      <c r="B8" s="15" t="s">
        <v>50</v>
      </c>
      <c r="C8" s="16"/>
      <c r="D8" s="17">
        <f t="shared" ref="D8:M8" si="1">SUM(D9:D9)</f>
        <v>808.5</v>
      </c>
      <c r="E8" s="17">
        <f t="shared" si="1"/>
        <v>267.10000000000002</v>
      </c>
      <c r="F8" s="17">
        <f t="shared" si="1"/>
        <v>0.89999999999999991</v>
      </c>
      <c r="G8" s="50">
        <f t="shared" si="1"/>
        <v>541.4</v>
      </c>
      <c r="H8" s="109">
        <f t="shared" si="1"/>
        <v>808.5</v>
      </c>
      <c r="I8" s="17">
        <f t="shared" si="1"/>
        <v>267.10000000000002</v>
      </c>
      <c r="J8" s="17">
        <f t="shared" si="1"/>
        <v>0.89999999999999991</v>
      </c>
      <c r="K8" s="63">
        <f t="shared" si="1"/>
        <v>541.4</v>
      </c>
      <c r="L8" s="56">
        <f t="shared" si="1"/>
        <v>421</v>
      </c>
      <c r="M8" s="17">
        <f t="shared" si="1"/>
        <v>421</v>
      </c>
      <c r="N8" s="16" t="s">
        <v>51</v>
      </c>
      <c r="O8" s="18" t="s">
        <v>39</v>
      </c>
      <c r="P8" s="19" t="s">
        <v>26</v>
      </c>
      <c r="Q8" s="19" t="s">
        <v>26</v>
      </c>
      <c r="R8" s="73" t="s">
        <v>28</v>
      </c>
    </row>
    <row r="9" spans="1:22" s="2" customFormat="1" ht="39" thickBot="1" x14ac:dyDescent="0.25">
      <c r="A9" s="74" t="s">
        <v>52</v>
      </c>
      <c r="B9" s="20" t="s">
        <v>53</v>
      </c>
      <c r="C9" s="21"/>
      <c r="D9" s="22">
        <f t="shared" ref="D9:M9" si="2">D10+D11+D12+D13+D16+D17</f>
        <v>808.5</v>
      </c>
      <c r="E9" s="22">
        <f t="shared" si="2"/>
        <v>267.10000000000002</v>
      </c>
      <c r="F9" s="22">
        <f t="shared" si="2"/>
        <v>0.89999999999999991</v>
      </c>
      <c r="G9" s="51">
        <f t="shared" si="2"/>
        <v>541.4</v>
      </c>
      <c r="H9" s="110">
        <f t="shared" si="2"/>
        <v>808.5</v>
      </c>
      <c r="I9" s="22">
        <f t="shared" si="2"/>
        <v>267.10000000000002</v>
      </c>
      <c r="J9" s="22">
        <f t="shared" si="2"/>
        <v>0.89999999999999991</v>
      </c>
      <c r="K9" s="64">
        <f t="shared" si="2"/>
        <v>541.4</v>
      </c>
      <c r="L9" s="57">
        <f t="shared" si="2"/>
        <v>421</v>
      </c>
      <c r="M9" s="22">
        <f t="shared" si="2"/>
        <v>421</v>
      </c>
      <c r="N9" s="21" t="s">
        <v>54</v>
      </c>
      <c r="O9" s="23" t="s">
        <v>19</v>
      </c>
      <c r="P9" s="24" t="s">
        <v>25</v>
      </c>
      <c r="Q9" s="24" t="s">
        <v>25</v>
      </c>
      <c r="R9" s="75" t="s">
        <v>25</v>
      </c>
    </row>
    <row r="10" spans="1:22" s="2" customFormat="1" ht="39" thickBot="1" x14ac:dyDescent="0.25">
      <c r="A10" s="76" t="s">
        <v>55</v>
      </c>
      <c r="B10" s="25" t="s">
        <v>56</v>
      </c>
      <c r="C10" s="26" t="s">
        <v>21</v>
      </c>
      <c r="D10" s="27">
        <v>70</v>
      </c>
      <c r="E10" s="27">
        <v>70</v>
      </c>
      <c r="F10" s="27">
        <v>0</v>
      </c>
      <c r="G10" s="52">
        <v>0</v>
      </c>
      <c r="H10" s="111">
        <v>70</v>
      </c>
      <c r="I10" s="27">
        <v>70</v>
      </c>
      <c r="J10" s="27">
        <v>0</v>
      </c>
      <c r="K10" s="65">
        <v>0</v>
      </c>
      <c r="L10" s="58">
        <v>70</v>
      </c>
      <c r="M10" s="27">
        <v>70</v>
      </c>
      <c r="N10" s="26" t="s">
        <v>57</v>
      </c>
      <c r="O10" s="28" t="s">
        <v>23</v>
      </c>
      <c r="P10" s="29" t="s">
        <v>45</v>
      </c>
      <c r="Q10" s="29" t="s">
        <v>45</v>
      </c>
      <c r="R10" s="77" t="s">
        <v>45</v>
      </c>
    </row>
    <row r="11" spans="1:22" s="2" customFormat="1" ht="26.25" thickBot="1" x14ac:dyDescent="0.25">
      <c r="A11" s="76" t="s">
        <v>58</v>
      </c>
      <c r="B11" s="25" t="s">
        <v>59</v>
      </c>
      <c r="C11" s="26" t="s">
        <v>21</v>
      </c>
      <c r="D11" s="27">
        <v>70</v>
      </c>
      <c r="E11" s="27">
        <v>70</v>
      </c>
      <c r="F11" s="27">
        <v>0</v>
      </c>
      <c r="G11" s="52">
        <v>0</v>
      </c>
      <c r="H11" s="111">
        <v>70</v>
      </c>
      <c r="I11" s="27">
        <v>70</v>
      </c>
      <c r="J11" s="27">
        <v>0</v>
      </c>
      <c r="K11" s="65">
        <v>0</v>
      </c>
      <c r="L11" s="58">
        <v>70</v>
      </c>
      <c r="M11" s="27">
        <v>70</v>
      </c>
      <c r="N11" s="26" t="s">
        <v>60</v>
      </c>
      <c r="O11" s="28" t="s">
        <v>23</v>
      </c>
      <c r="P11" s="29" t="s">
        <v>33</v>
      </c>
      <c r="Q11" s="29" t="s">
        <v>33</v>
      </c>
      <c r="R11" s="77" t="s">
        <v>33</v>
      </c>
    </row>
    <row r="12" spans="1:22" s="2" customFormat="1" ht="26.25" thickBot="1" x14ac:dyDescent="0.25">
      <c r="A12" s="76" t="s">
        <v>61</v>
      </c>
      <c r="B12" s="25" t="s">
        <v>62</v>
      </c>
      <c r="C12" s="26" t="s">
        <v>21</v>
      </c>
      <c r="D12" s="27">
        <v>180</v>
      </c>
      <c r="E12" s="27">
        <v>120</v>
      </c>
      <c r="F12" s="27">
        <v>0</v>
      </c>
      <c r="G12" s="52">
        <v>60</v>
      </c>
      <c r="H12" s="111">
        <v>180</v>
      </c>
      <c r="I12" s="27">
        <v>120</v>
      </c>
      <c r="J12" s="27">
        <v>0</v>
      </c>
      <c r="K12" s="65">
        <v>60</v>
      </c>
      <c r="L12" s="58">
        <v>180</v>
      </c>
      <c r="M12" s="27">
        <v>180</v>
      </c>
      <c r="N12" s="26" t="s">
        <v>63</v>
      </c>
      <c r="O12" s="28" t="s">
        <v>19</v>
      </c>
      <c r="P12" s="29" t="s">
        <v>20</v>
      </c>
      <c r="Q12" s="29" t="s">
        <v>20</v>
      </c>
      <c r="R12" s="77" t="s">
        <v>20</v>
      </c>
    </row>
    <row r="13" spans="1:22" s="2" customFormat="1" ht="25.5" x14ac:dyDescent="0.2">
      <c r="A13" s="76" t="s">
        <v>64</v>
      </c>
      <c r="B13" s="25" t="s">
        <v>65</v>
      </c>
      <c r="C13" s="26"/>
      <c r="D13" s="30">
        <f t="shared" ref="D13:M13" si="3">SUM(D14:D15)</f>
        <v>142.5</v>
      </c>
      <c r="E13" s="30">
        <f t="shared" si="3"/>
        <v>3.1</v>
      </c>
      <c r="F13" s="30">
        <f t="shared" si="3"/>
        <v>0.89999999999999991</v>
      </c>
      <c r="G13" s="53">
        <f t="shared" si="3"/>
        <v>139.4</v>
      </c>
      <c r="H13" s="112">
        <f t="shared" si="3"/>
        <v>142.5</v>
      </c>
      <c r="I13" s="30">
        <f t="shared" si="3"/>
        <v>3.1</v>
      </c>
      <c r="J13" s="30">
        <f t="shared" si="3"/>
        <v>0.89999999999999991</v>
      </c>
      <c r="K13" s="66">
        <f t="shared" si="3"/>
        <v>139.4</v>
      </c>
      <c r="L13" s="59">
        <f t="shared" si="3"/>
        <v>0</v>
      </c>
      <c r="M13" s="30">
        <f t="shared" si="3"/>
        <v>0</v>
      </c>
      <c r="N13" s="26" t="s">
        <v>66</v>
      </c>
      <c r="O13" s="28" t="s">
        <v>23</v>
      </c>
      <c r="P13" s="29" t="s">
        <v>25</v>
      </c>
      <c r="Q13" s="29" t="s">
        <v>34</v>
      </c>
      <c r="R13" s="77" t="s">
        <v>34</v>
      </c>
    </row>
    <row r="14" spans="1:22" s="2" customFormat="1" x14ac:dyDescent="0.2">
      <c r="A14" s="78"/>
      <c r="B14" s="31"/>
      <c r="C14" s="32" t="s">
        <v>22</v>
      </c>
      <c r="D14" s="33">
        <v>120.9</v>
      </c>
      <c r="E14" s="33">
        <v>2.5</v>
      </c>
      <c r="F14" s="33">
        <v>0.7</v>
      </c>
      <c r="G14" s="54">
        <v>118.4</v>
      </c>
      <c r="H14" s="113">
        <v>120.9</v>
      </c>
      <c r="I14" s="33">
        <v>2.5</v>
      </c>
      <c r="J14" s="33">
        <v>0.7</v>
      </c>
      <c r="K14" s="67">
        <v>118.4</v>
      </c>
      <c r="L14" s="60">
        <v>0</v>
      </c>
      <c r="M14" s="33">
        <v>0</v>
      </c>
      <c r="N14" s="32"/>
      <c r="O14" s="34"/>
      <c r="P14" s="35"/>
      <c r="Q14" s="35"/>
      <c r="R14" s="79"/>
    </row>
    <row r="15" spans="1:22" s="2" customFormat="1" ht="13.5" thickBot="1" x14ac:dyDescent="0.25">
      <c r="A15" s="78"/>
      <c r="B15" s="31"/>
      <c r="C15" s="32" t="s">
        <v>21</v>
      </c>
      <c r="D15" s="33">
        <v>21.6</v>
      </c>
      <c r="E15" s="33">
        <v>0.6</v>
      </c>
      <c r="F15" s="33">
        <v>0.2</v>
      </c>
      <c r="G15" s="54">
        <v>21</v>
      </c>
      <c r="H15" s="113">
        <v>21.6</v>
      </c>
      <c r="I15" s="33">
        <v>0.6</v>
      </c>
      <c r="J15" s="33">
        <v>0.2</v>
      </c>
      <c r="K15" s="67">
        <v>21</v>
      </c>
      <c r="L15" s="60">
        <v>0</v>
      </c>
      <c r="M15" s="33">
        <v>0</v>
      </c>
      <c r="N15" s="32"/>
      <c r="O15" s="34"/>
      <c r="P15" s="35"/>
      <c r="Q15" s="35"/>
      <c r="R15" s="79"/>
    </row>
    <row r="16" spans="1:22" s="2" customFormat="1" ht="26.25" thickBot="1" x14ac:dyDescent="0.25">
      <c r="A16" s="76" t="s">
        <v>67</v>
      </c>
      <c r="B16" s="25" t="s">
        <v>68</v>
      </c>
      <c r="C16" s="26" t="s">
        <v>21</v>
      </c>
      <c r="D16" s="27">
        <v>1</v>
      </c>
      <c r="E16" s="27">
        <v>1</v>
      </c>
      <c r="F16" s="27">
        <v>0</v>
      </c>
      <c r="G16" s="52">
        <v>0</v>
      </c>
      <c r="H16" s="111">
        <v>1</v>
      </c>
      <c r="I16" s="27">
        <v>1</v>
      </c>
      <c r="J16" s="27">
        <v>0</v>
      </c>
      <c r="K16" s="65">
        <v>0</v>
      </c>
      <c r="L16" s="58">
        <v>1</v>
      </c>
      <c r="M16" s="27">
        <v>1</v>
      </c>
      <c r="N16" s="26" t="s">
        <v>44</v>
      </c>
      <c r="O16" s="28" t="s">
        <v>19</v>
      </c>
      <c r="P16" s="29" t="s">
        <v>20</v>
      </c>
      <c r="Q16" s="29" t="s">
        <v>20</v>
      </c>
      <c r="R16" s="77" t="s">
        <v>20</v>
      </c>
    </row>
    <row r="17" spans="1:18" s="2" customFormat="1" ht="13.5" thickBot="1" x14ac:dyDescent="0.25">
      <c r="A17" s="76" t="s">
        <v>69</v>
      </c>
      <c r="B17" s="25" t="s">
        <v>70</v>
      </c>
      <c r="C17" s="26" t="s">
        <v>21</v>
      </c>
      <c r="D17" s="27">
        <v>345</v>
      </c>
      <c r="E17" s="27">
        <v>3</v>
      </c>
      <c r="F17" s="27">
        <v>0</v>
      </c>
      <c r="G17" s="52">
        <v>342</v>
      </c>
      <c r="H17" s="111">
        <v>345</v>
      </c>
      <c r="I17" s="27">
        <v>3</v>
      </c>
      <c r="J17" s="27">
        <v>0</v>
      </c>
      <c r="K17" s="65">
        <v>342</v>
      </c>
      <c r="L17" s="58">
        <v>100</v>
      </c>
      <c r="M17" s="27">
        <v>100</v>
      </c>
      <c r="N17" s="26" t="s">
        <v>71</v>
      </c>
      <c r="O17" s="28" t="s">
        <v>23</v>
      </c>
      <c r="P17" s="29" t="s">
        <v>25</v>
      </c>
      <c r="Q17" s="29" t="s">
        <v>26</v>
      </c>
      <c r="R17" s="77" t="s">
        <v>26</v>
      </c>
    </row>
    <row r="18" spans="1:18" s="2" customFormat="1" ht="26.25" thickBot="1" x14ac:dyDescent="0.25">
      <c r="A18" s="72" t="s">
        <v>72</v>
      </c>
      <c r="B18" s="15" t="s">
        <v>73</v>
      </c>
      <c r="C18" s="16"/>
      <c r="D18" s="17">
        <f t="shared" ref="D18:M18" si="4">D19+D86+D93+D105+D114</f>
        <v>10198.799999999999</v>
      </c>
      <c r="E18" s="17">
        <f t="shared" si="4"/>
        <v>535.29999999999995</v>
      </c>
      <c r="F18" s="17">
        <f t="shared" si="4"/>
        <v>3.0999999999999996</v>
      </c>
      <c r="G18" s="50">
        <f t="shared" si="4"/>
        <v>9663.5</v>
      </c>
      <c r="H18" s="109">
        <f t="shared" si="4"/>
        <v>7807.4</v>
      </c>
      <c r="I18" s="17">
        <f t="shared" si="4"/>
        <v>435.3</v>
      </c>
      <c r="J18" s="17">
        <f t="shared" si="4"/>
        <v>3.0999999999999996</v>
      </c>
      <c r="K18" s="63">
        <f t="shared" si="4"/>
        <v>7372.0999999999995</v>
      </c>
      <c r="L18" s="56">
        <f t="shared" si="4"/>
        <v>12548</v>
      </c>
      <c r="M18" s="17">
        <f t="shared" si="4"/>
        <v>11788.3</v>
      </c>
      <c r="N18" s="16" t="s">
        <v>74</v>
      </c>
      <c r="O18" s="18" t="s">
        <v>19</v>
      </c>
      <c r="P18" s="19" t="s">
        <v>27</v>
      </c>
      <c r="Q18" s="19" t="s">
        <v>75</v>
      </c>
      <c r="R18" s="73" t="s">
        <v>75</v>
      </c>
    </row>
    <row r="19" spans="1:18" s="2" customFormat="1" ht="26.25" thickBot="1" x14ac:dyDescent="0.25">
      <c r="A19" s="74" t="s">
        <v>76</v>
      </c>
      <c r="B19" s="20" t="s">
        <v>77</v>
      </c>
      <c r="C19" s="21"/>
      <c r="D19" s="22">
        <f t="shared" ref="D19:M19" si="5">D20+D47+D80+D84+D85</f>
        <v>6964.8</v>
      </c>
      <c r="E19" s="22">
        <f t="shared" si="5"/>
        <v>250</v>
      </c>
      <c r="F19" s="22">
        <f t="shared" si="5"/>
        <v>0</v>
      </c>
      <c r="G19" s="51">
        <f t="shared" si="5"/>
        <v>6714.8</v>
      </c>
      <c r="H19" s="110">
        <f t="shared" si="5"/>
        <v>4453.3999999999996</v>
      </c>
      <c r="I19" s="22">
        <f t="shared" si="5"/>
        <v>150</v>
      </c>
      <c r="J19" s="22">
        <f t="shared" si="5"/>
        <v>0</v>
      </c>
      <c r="K19" s="64">
        <f t="shared" si="5"/>
        <v>4303.3999999999996</v>
      </c>
      <c r="L19" s="57">
        <f t="shared" si="5"/>
        <v>10263</v>
      </c>
      <c r="M19" s="22">
        <f t="shared" si="5"/>
        <v>10503.3</v>
      </c>
      <c r="N19" s="21" t="s">
        <v>78</v>
      </c>
      <c r="O19" s="23" t="s">
        <v>23</v>
      </c>
      <c r="P19" s="24" t="s">
        <v>46</v>
      </c>
      <c r="Q19" s="24" t="s">
        <v>43</v>
      </c>
      <c r="R19" s="75" t="s">
        <v>24</v>
      </c>
    </row>
    <row r="20" spans="1:18" s="2" customFormat="1" ht="38.25" x14ac:dyDescent="0.2">
      <c r="A20" s="76" t="s">
        <v>79</v>
      </c>
      <c r="B20" s="25" t="s">
        <v>80</v>
      </c>
      <c r="C20" s="26"/>
      <c r="D20" s="30">
        <f t="shared" ref="D20:M20" si="6">SUM(D21:D46)</f>
        <v>3462.7</v>
      </c>
      <c r="E20" s="30">
        <f t="shared" si="6"/>
        <v>100</v>
      </c>
      <c r="F20" s="30">
        <f t="shared" si="6"/>
        <v>0</v>
      </c>
      <c r="G20" s="53">
        <f t="shared" si="6"/>
        <v>3362.7</v>
      </c>
      <c r="H20" s="112">
        <f t="shared" si="6"/>
        <v>1996.4</v>
      </c>
      <c r="I20" s="30">
        <f t="shared" si="6"/>
        <v>10</v>
      </c>
      <c r="J20" s="30">
        <f t="shared" si="6"/>
        <v>0</v>
      </c>
      <c r="K20" s="66">
        <f t="shared" si="6"/>
        <v>1986.4</v>
      </c>
      <c r="L20" s="59">
        <f t="shared" si="6"/>
        <v>7755.2</v>
      </c>
      <c r="M20" s="30">
        <f t="shared" si="6"/>
        <v>7680</v>
      </c>
      <c r="N20" s="26" t="s">
        <v>101</v>
      </c>
      <c r="O20" s="28" t="s">
        <v>19</v>
      </c>
      <c r="P20" s="29" t="s">
        <v>34</v>
      </c>
      <c r="Q20" s="29" t="s">
        <v>34</v>
      </c>
      <c r="R20" s="77" t="s">
        <v>20</v>
      </c>
    </row>
    <row r="21" spans="1:18" s="2" customFormat="1" ht="25.5" x14ac:dyDescent="0.2">
      <c r="A21" s="78"/>
      <c r="B21" s="31"/>
      <c r="C21" s="32"/>
      <c r="D21" s="33">
        <v>0</v>
      </c>
      <c r="E21" s="33">
        <v>0</v>
      </c>
      <c r="F21" s="33">
        <v>0</v>
      </c>
      <c r="G21" s="54">
        <v>0</v>
      </c>
      <c r="H21" s="113">
        <v>0</v>
      </c>
      <c r="I21" s="33">
        <v>0</v>
      </c>
      <c r="J21" s="33">
        <v>0</v>
      </c>
      <c r="K21" s="67">
        <v>0</v>
      </c>
      <c r="L21" s="60">
        <v>0</v>
      </c>
      <c r="M21" s="33">
        <v>0</v>
      </c>
      <c r="N21" s="32" t="s">
        <v>87</v>
      </c>
      <c r="O21" s="34" t="s">
        <v>19</v>
      </c>
      <c r="P21" s="35" t="s">
        <v>34</v>
      </c>
      <c r="Q21" s="35" t="s">
        <v>20</v>
      </c>
      <c r="R21" s="79" t="s">
        <v>34</v>
      </c>
    </row>
    <row r="22" spans="1:18" s="2" customFormat="1" ht="25.5" x14ac:dyDescent="0.2">
      <c r="A22" s="78"/>
      <c r="B22" s="31"/>
      <c r="C22" s="32"/>
      <c r="D22" s="33">
        <v>0</v>
      </c>
      <c r="E22" s="33">
        <v>0</v>
      </c>
      <c r="F22" s="33">
        <v>0</v>
      </c>
      <c r="G22" s="54">
        <v>0</v>
      </c>
      <c r="H22" s="113">
        <v>0</v>
      </c>
      <c r="I22" s="33">
        <v>0</v>
      </c>
      <c r="J22" s="33">
        <v>0</v>
      </c>
      <c r="K22" s="67">
        <v>0</v>
      </c>
      <c r="L22" s="60">
        <v>0</v>
      </c>
      <c r="M22" s="33">
        <v>0</v>
      </c>
      <c r="N22" s="32" t="s">
        <v>89</v>
      </c>
      <c r="O22" s="34" t="s">
        <v>19</v>
      </c>
      <c r="P22" s="35" t="s">
        <v>34</v>
      </c>
      <c r="Q22" s="35" t="s">
        <v>20</v>
      </c>
      <c r="R22" s="79" t="s">
        <v>34</v>
      </c>
    </row>
    <row r="23" spans="1:18" s="2" customFormat="1" ht="25.5" x14ac:dyDescent="0.2">
      <c r="A23" s="78"/>
      <c r="B23" s="31"/>
      <c r="C23" s="32"/>
      <c r="D23" s="33">
        <v>0</v>
      </c>
      <c r="E23" s="33">
        <v>0</v>
      </c>
      <c r="F23" s="33">
        <v>0</v>
      </c>
      <c r="G23" s="54">
        <v>0</v>
      </c>
      <c r="H23" s="113">
        <v>0</v>
      </c>
      <c r="I23" s="33">
        <v>0</v>
      </c>
      <c r="J23" s="33">
        <v>0</v>
      </c>
      <c r="K23" s="67">
        <v>0</v>
      </c>
      <c r="L23" s="60">
        <v>0</v>
      </c>
      <c r="M23" s="33">
        <v>0</v>
      </c>
      <c r="N23" s="32" t="s">
        <v>88</v>
      </c>
      <c r="O23" s="34" t="s">
        <v>19</v>
      </c>
      <c r="P23" s="35" t="s">
        <v>34</v>
      </c>
      <c r="Q23" s="35" t="s">
        <v>34</v>
      </c>
      <c r="R23" s="79" t="s">
        <v>20</v>
      </c>
    </row>
    <row r="24" spans="1:18" s="2" customFormat="1" ht="38.25" x14ac:dyDescent="0.2">
      <c r="A24" s="78"/>
      <c r="B24" s="31"/>
      <c r="C24" s="32"/>
      <c r="D24" s="33">
        <v>0</v>
      </c>
      <c r="E24" s="33">
        <v>0</v>
      </c>
      <c r="F24" s="33">
        <v>0</v>
      </c>
      <c r="G24" s="54">
        <v>0</v>
      </c>
      <c r="H24" s="113">
        <v>0</v>
      </c>
      <c r="I24" s="33">
        <v>0</v>
      </c>
      <c r="J24" s="33">
        <v>0</v>
      </c>
      <c r="K24" s="67">
        <v>0</v>
      </c>
      <c r="L24" s="60">
        <v>0</v>
      </c>
      <c r="M24" s="33">
        <v>0</v>
      </c>
      <c r="N24" s="32" t="s">
        <v>109</v>
      </c>
      <c r="O24" s="34" t="s">
        <v>19</v>
      </c>
      <c r="P24" s="35" t="s">
        <v>34</v>
      </c>
      <c r="Q24" s="35" t="s">
        <v>20</v>
      </c>
      <c r="R24" s="79" t="s">
        <v>34</v>
      </c>
    </row>
    <row r="25" spans="1:18" s="2" customFormat="1" ht="25.5" x14ac:dyDescent="0.2">
      <c r="A25" s="78"/>
      <c r="B25" s="31"/>
      <c r="C25" s="32"/>
      <c r="D25" s="33">
        <v>0</v>
      </c>
      <c r="E25" s="33">
        <v>0</v>
      </c>
      <c r="F25" s="33">
        <v>0</v>
      </c>
      <c r="G25" s="54">
        <v>0</v>
      </c>
      <c r="H25" s="113">
        <v>0</v>
      </c>
      <c r="I25" s="33">
        <v>0</v>
      </c>
      <c r="J25" s="33">
        <v>0</v>
      </c>
      <c r="K25" s="67">
        <v>0</v>
      </c>
      <c r="L25" s="60">
        <v>0</v>
      </c>
      <c r="M25" s="33">
        <v>0</v>
      </c>
      <c r="N25" s="32" t="s">
        <v>96</v>
      </c>
      <c r="O25" s="34" t="s">
        <v>19</v>
      </c>
      <c r="P25" s="35" t="s">
        <v>34</v>
      </c>
      <c r="Q25" s="35" t="s">
        <v>20</v>
      </c>
      <c r="R25" s="79" t="s">
        <v>34</v>
      </c>
    </row>
    <row r="26" spans="1:18" s="2" customFormat="1" ht="38.25" x14ac:dyDescent="0.2">
      <c r="A26" s="78"/>
      <c r="B26" s="31"/>
      <c r="C26" s="32"/>
      <c r="D26" s="33">
        <v>0</v>
      </c>
      <c r="E26" s="33">
        <v>0</v>
      </c>
      <c r="F26" s="33">
        <v>0</v>
      </c>
      <c r="G26" s="54">
        <v>0</v>
      </c>
      <c r="H26" s="113">
        <v>0</v>
      </c>
      <c r="I26" s="33">
        <v>0</v>
      </c>
      <c r="J26" s="33">
        <v>0</v>
      </c>
      <c r="K26" s="67">
        <v>0</v>
      </c>
      <c r="L26" s="60">
        <v>0</v>
      </c>
      <c r="M26" s="33">
        <v>0</v>
      </c>
      <c r="N26" s="32" t="s">
        <v>91</v>
      </c>
      <c r="O26" s="34" t="s">
        <v>19</v>
      </c>
      <c r="P26" s="35" t="s">
        <v>34</v>
      </c>
      <c r="Q26" s="35" t="s">
        <v>20</v>
      </c>
      <c r="R26" s="79" t="s">
        <v>34</v>
      </c>
    </row>
    <row r="27" spans="1:18" s="2" customFormat="1" ht="25.5" x14ac:dyDescent="0.2">
      <c r="A27" s="78"/>
      <c r="B27" s="31"/>
      <c r="C27" s="32"/>
      <c r="D27" s="33">
        <v>0</v>
      </c>
      <c r="E27" s="33">
        <v>0</v>
      </c>
      <c r="F27" s="33">
        <v>0</v>
      </c>
      <c r="G27" s="54">
        <v>0</v>
      </c>
      <c r="H27" s="113">
        <v>0</v>
      </c>
      <c r="I27" s="33">
        <v>0</v>
      </c>
      <c r="J27" s="33">
        <v>0</v>
      </c>
      <c r="K27" s="67">
        <v>0</v>
      </c>
      <c r="L27" s="60">
        <v>0</v>
      </c>
      <c r="M27" s="33">
        <v>0</v>
      </c>
      <c r="N27" s="32" t="s">
        <v>103</v>
      </c>
      <c r="O27" s="34" t="s">
        <v>19</v>
      </c>
      <c r="P27" s="35" t="s">
        <v>34</v>
      </c>
      <c r="Q27" s="35" t="s">
        <v>20</v>
      </c>
      <c r="R27" s="79" t="s">
        <v>34</v>
      </c>
    </row>
    <row r="28" spans="1:18" s="2" customFormat="1" ht="38.25" x14ac:dyDescent="0.2">
      <c r="A28" s="78"/>
      <c r="B28" s="31"/>
      <c r="C28" s="32"/>
      <c r="D28" s="33">
        <v>0</v>
      </c>
      <c r="E28" s="33">
        <v>0</v>
      </c>
      <c r="F28" s="33">
        <v>0</v>
      </c>
      <c r="G28" s="54">
        <v>0</v>
      </c>
      <c r="H28" s="113">
        <v>0</v>
      </c>
      <c r="I28" s="33">
        <v>0</v>
      </c>
      <c r="J28" s="33">
        <v>0</v>
      </c>
      <c r="K28" s="67">
        <v>0</v>
      </c>
      <c r="L28" s="60">
        <v>0</v>
      </c>
      <c r="M28" s="33">
        <v>0</v>
      </c>
      <c r="N28" s="32" t="s">
        <v>90</v>
      </c>
      <c r="O28" s="34" t="s">
        <v>19</v>
      </c>
      <c r="P28" s="35" t="s">
        <v>85</v>
      </c>
      <c r="Q28" s="35" t="s">
        <v>34</v>
      </c>
      <c r="R28" s="79" t="s">
        <v>34</v>
      </c>
    </row>
    <row r="29" spans="1:18" s="2" customFormat="1" ht="25.5" x14ac:dyDescent="0.2">
      <c r="A29" s="78"/>
      <c r="B29" s="31"/>
      <c r="C29" s="32"/>
      <c r="D29" s="33">
        <v>0</v>
      </c>
      <c r="E29" s="33">
        <v>0</v>
      </c>
      <c r="F29" s="33">
        <v>0</v>
      </c>
      <c r="G29" s="54">
        <v>0</v>
      </c>
      <c r="H29" s="113">
        <v>0</v>
      </c>
      <c r="I29" s="33">
        <v>0</v>
      </c>
      <c r="J29" s="33">
        <v>0</v>
      </c>
      <c r="K29" s="67">
        <v>0</v>
      </c>
      <c r="L29" s="60">
        <v>0</v>
      </c>
      <c r="M29" s="33">
        <v>0</v>
      </c>
      <c r="N29" s="32" t="s">
        <v>105</v>
      </c>
      <c r="O29" s="34" t="s">
        <v>19</v>
      </c>
      <c r="P29" s="35" t="s">
        <v>106</v>
      </c>
      <c r="Q29" s="35" t="s">
        <v>107</v>
      </c>
      <c r="R29" s="79" t="s">
        <v>34</v>
      </c>
    </row>
    <row r="30" spans="1:18" s="2" customFormat="1" ht="25.5" x14ac:dyDescent="0.2">
      <c r="A30" s="78"/>
      <c r="B30" s="31"/>
      <c r="C30" s="32"/>
      <c r="D30" s="33">
        <v>0</v>
      </c>
      <c r="E30" s="33">
        <v>0</v>
      </c>
      <c r="F30" s="33">
        <v>0</v>
      </c>
      <c r="G30" s="54">
        <v>0</v>
      </c>
      <c r="H30" s="113">
        <v>0</v>
      </c>
      <c r="I30" s="33">
        <v>0</v>
      </c>
      <c r="J30" s="33">
        <v>0</v>
      </c>
      <c r="K30" s="67">
        <v>0</v>
      </c>
      <c r="L30" s="60">
        <v>0</v>
      </c>
      <c r="M30" s="33">
        <v>0</v>
      </c>
      <c r="N30" s="32" t="s">
        <v>83</v>
      </c>
      <c r="O30" s="34" t="s">
        <v>19</v>
      </c>
      <c r="P30" s="35" t="s">
        <v>34</v>
      </c>
      <c r="Q30" s="35" t="s">
        <v>20</v>
      </c>
      <c r="R30" s="79" t="s">
        <v>34</v>
      </c>
    </row>
    <row r="31" spans="1:18" s="2" customFormat="1" ht="25.5" x14ac:dyDescent="0.2">
      <c r="A31" s="78"/>
      <c r="B31" s="31"/>
      <c r="C31" s="32"/>
      <c r="D31" s="33">
        <v>0</v>
      </c>
      <c r="E31" s="33">
        <v>0</v>
      </c>
      <c r="F31" s="33">
        <v>0</v>
      </c>
      <c r="G31" s="54">
        <v>0</v>
      </c>
      <c r="H31" s="113">
        <v>0</v>
      </c>
      <c r="I31" s="33">
        <v>0</v>
      </c>
      <c r="J31" s="33">
        <v>0</v>
      </c>
      <c r="K31" s="67">
        <v>0</v>
      </c>
      <c r="L31" s="60">
        <v>0</v>
      </c>
      <c r="M31" s="33">
        <v>0</v>
      </c>
      <c r="N31" s="32" t="s">
        <v>86</v>
      </c>
      <c r="O31" s="34" t="s">
        <v>19</v>
      </c>
      <c r="P31" s="35" t="s">
        <v>38</v>
      </c>
      <c r="Q31" s="35"/>
      <c r="R31" s="79"/>
    </row>
    <row r="32" spans="1:18" s="2" customFormat="1" ht="25.5" x14ac:dyDescent="0.2">
      <c r="A32" s="78"/>
      <c r="B32" s="31"/>
      <c r="C32" s="32"/>
      <c r="D32" s="33">
        <v>0</v>
      </c>
      <c r="E32" s="33">
        <v>0</v>
      </c>
      <c r="F32" s="33">
        <v>0</v>
      </c>
      <c r="G32" s="54">
        <v>0</v>
      </c>
      <c r="H32" s="113">
        <v>0</v>
      </c>
      <c r="I32" s="33">
        <v>0</v>
      </c>
      <c r="J32" s="33">
        <v>0</v>
      </c>
      <c r="K32" s="67">
        <v>0</v>
      </c>
      <c r="L32" s="60">
        <v>0</v>
      </c>
      <c r="M32" s="33">
        <v>0</v>
      </c>
      <c r="N32" s="32" t="s">
        <v>94</v>
      </c>
      <c r="O32" s="34" t="s">
        <v>19</v>
      </c>
      <c r="P32" s="35" t="s">
        <v>34</v>
      </c>
      <c r="Q32" s="35" t="s">
        <v>20</v>
      </c>
      <c r="R32" s="79" t="s">
        <v>34</v>
      </c>
    </row>
    <row r="33" spans="1:18" s="2" customFormat="1" ht="38.25" x14ac:dyDescent="0.2">
      <c r="A33" s="78"/>
      <c r="B33" s="31"/>
      <c r="C33" s="32"/>
      <c r="D33" s="33">
        <v>0</v>
      </c>
      <c r="E33" s="33">
        <v>0</v>
      </c>
      <c r="F33" s="33">
        <v>0</v>
      </c>
      <c r="G33" s="54">
        <v>0</v>
      </c>
      <c r="H33" s="113">
        <v>0</v>
      </c>
      <c r="I33" s="33">
        <v>0</v>
      </c>
      <c r="J33" s="33">
        <v>0</v>
      </c>
      <c r="K33" s="67">
        <v>0</v>
      </c>
      <c r="L33" s="60">
        <v>0</v>
      </c>
      <c r="M33" s="33">
        <v>0</v>
      </c>
      <c r="N33" s="32" t="s">
        <v>98</v>
      </c>
      <c r="O33" s="34" t="s">
        <v>19</v>
      </c>
      <c r="P33" s="35" t="s">
        <v>34</v>
      </c>
      <c r="Q33" s="35" t="s">
        <v>99</v>
      </c>
      <c r="R33" s="79" t="s">
        <v>100</v>
      </c>
    </row>
    <row r="34" spans="1:18" s="2" customFormat="1" ht="25.5" x14ac:dyDescent="0.2">
      <c r="A34" s="78"/>
      <c r="B34" s="31"/>
      <c r="C34" s="32"/>
      <c r="D34" s="33">
        <v>0</v>
      </c>
      <c r="E34" s="33">
        <v>0</v>
      </c>
      <c r="F34" s="33">
        <v>0</v>
      </c>
      <c r="G34" s="54">
        <v>0</v>
      </c>
      <c r="H34" s="113">
        <v>0</v>
      </c>
      <c r="I34" s="33">
        <v>0</v>
      </c>
      <c r="J34" s="33">
        <v>0</v>
      </c>
      <c r="K34" s="67">
        <v>0</v>
      </c>
      <c r="L34" s="60">
        <v>0</v>
      </c>
      <c r="M34" s="33">
        <v>0</v>
      </c>
      <c r="N34" s="32" t="s">
        <v>81</v>
      </c>
      <c r="O34" s="34" t="s">
        <v>19</v>
      </c>
      <c r="P34" s="35" t="s">
        <v>34</v>
      </c>
      <c r="Q34" s="35" t="s">
        <v>20</v>
      </c>
      <c r="R34" s="79" t="s">
        <v>34</v>
      </c>
    </row>
    <row r="35" spans="1:18" s="2" customFormat="1" ht="25.5" x14ac:dyDescent="0.2">
      <c r="A35" s="78"/>
      <c r="B35" s="31"/>
      <c r="C35" s="32"/>
      <c r="D35" s="33">
        <v>0</v>
      </c>
      <c r="E35" s="33">
        <v>0</v>
      </c>
      <c r="F35" s="33">
        <v>0</v>
      </c>
      <c r="G35" s="54">
        <v>0</v>
      </c>
      <c r="H35" s="113">
        <v>0</v>
      </c>
      <c r="I35" s="33">
        <v>0</v>
      </c>
      <c r="J35" s="33">
        <v>0</v>
      </c>
      <c r="K35" s="67">
        <v>0</v>
      </c>
      <c r="L35" s="60">
        <v>0</v>
      </c>
      <c r="M35" s="33">
        <v>0</v>
      </c>
      <c r="N35" s="32" t="s">
        <v>93</v>
      </c>
      <c r="O35" s="34" t="s">
        <v>19</v>
      </c>
      <c r="P35" s="35" t="s">
        <v>34</v>
      </c>
      <c r="Q35" s="35" t="s">
        <v>37</v>
      </c>
      <c r="R35" s="79" t="s">
        <v>34</v>
      </c>
    </row>
    <row r="36" spans="1:18" s="2" customFormat="1" ht="25.5" x14ac:dyDescent="0.2">
      <c r="A36" s="78"/>
      <c r="B36" s="31"/>
      <c r="C36" s="32"/>
      <c r="D36" s="33">
        <v>0</v>
      </c>
      <c r="E36" s="33">
        <v>0</v>
      </c>
      <c r="F36" s="33">
        <v>0</v>
      </c>
      <c r="G36" s="54">
        <v>0</v>
      </c>
      <c r="H36" s="113">
        <v>0</v>
      </c>
      <c r="I36" s="33">
        <v>0</v>
      </c>
      <c r="J36" s="33">
        <v>0</v>
      </c>
      <c r="K36" s="67">
        <v>0</v>
      </c>
      <c r="L36" s="60">
        <v>0</v>
      </c>
      <c r="M36" s="33">
        <v>0</v>
      </c>
      <c r="N36" s="32" t="s">
        <v>104</v>
      </c>
      <c r="O36" s="34" t="s">
        <v>19</v>
      </c>
      <c r="P36" s="35" t="s">
        <v>34</v>
      </c>
      <c r="Q36" s="35" t="s">
        <v>20</v>
      </c>
      <c r="R36" s="79" t="s">
        <v>34</v>
      </c>
    </row>
    <row r="37" spans="1:18" s="2" customFormat="1" ht="25.5" x14ac:dyDescent="0.2">
      <c r="A37" s="78"/>
      <c r="B37" s="31"/>
      <c r="C37" s="32"/>
      <c r="D37" s="33">
        <v>0</v>
      </c>
      <c r="E37" s="33">
        <v>0</v>
      </c>
      <c r="F37" s="33">
        <v>0</v>
      </c>
      <c r="G37" s="54">
        <v>0</v>
      </c>
      <c r="H37" s="113">
        <v>0</v>
      </c>
      <c r="I37" s="33">
        <v>0</v>
      </c>
      <c r="J37" s="33">
        <v>0</v>
      </c>
      <c r="K37" s="67">
        <v>0</v>
      </c>
      <c r="L37" s="60">
        <v>0</v>
      </c>
      <c r="M37" s="33">
        <v>0</v>
      </c>
      <c r="N37" s="32" t="s">
        <v>102</v>
      </c>
      <c r="O37" s="34" t="s">
        <v>19</v>
      </c>
      <c r="P37" s="35" t="s">
        <v>34</v>
      </c>
      <c r="Q37" s="35" t="s">
        <v>37</v>
      </c>
      <c r="R37" s="79" t="s">
        <v>34</v>
      </c>
    </row>
    <row r="38" spans="1:18" s="2" customFormat="1" ht="38.25" x14ac:dyDescent="0.2">
      <c r="A38" s="78"/>
      <c r="B38" s="31"/>
      <c r="C38" s="32"/>
      <c r="D38" s="33">
        <v>0</v>
      </c>
      <c r="E38" s="33">
        <v>0</v>
      </c>
      <c r="F38" s="33">
        <v>0</v>
      </c>
      <c r="G38" s="54">
        <v>0</v>
      </c>
      <c r="H38" s="113">
        <v>0</v>
      </c>
      <c r="I38" s="33">
        <v>0</v>
      </c>
      <c r="J38" s="33">
        <v>0</v>
      </c>
      <c r="K38" s="67">
        <v>0</v>
      </c>
      <c r="L38" s="60">
        <v>0</v>
      </c>
      <c r="M38" s="33">
        <v>0</v>
      </c>
      <c r="N38" s="32" t="s">
        <v>92</v>
      </c>
      <c r="O38" s="34" t="s">
        <v>19</v>
      </c>
      <c r="P38" s="35" t="s">
        <v>34</v>
      </c>
      <c r="Q38" s="35" t="s">
        <v>20</v>
      </c>
      <c r="R38" s="79" t="s">
        <v>34</v>
      </c>
    </row>
    <row r="39" spans="1:18" s="2" customFormat="1" ht="25.5" x14ac:dyDescent="0.2">
      <c r="A39" s="78"/>
      <c r="B39" s="31"/>
      <c r="C39" s="32"/>
      <c r="D39" s="33">
        <v>0</v>
      </c>
      <c r="E39" s="33">
        <v>0</v>
      </c>
      <c r="F39" s="33">
        <v>0</v>
      </c>
      <c r="G39" s="54">
        <v>0</v>
      </c>
      <c r="H39" s="113">
        <v>0</v>
      </c>
      <c r="I39" s="33">
        <v>0</v>
      </c>
      <c r="J39" s="33">
        <v>0</v>
      </c>
      <c r="K39" s="67">
        <v>0</v>
      </c>
      <c r="L39" s="60">
        <v>0</v>
      </c>
      <c r="M39" s="33">
        <v>0</v>
      </c>
      <c r="N39" s="32" t="s">
        <v>108</v>
      </c>
      <c r="O39" s="34" t="s">
        <v>19</v>
      </c>
      <c r="P39" s="35" t="s">
        <v>34</v>
      </c>
      <c r="Q39" s="35" t="s">
        <v>20</v>
      </c>
      <c r="R39" s="79" t="s">
        <v>34</v>
      </c>
    </row>
    <row r="40" spans="1:18" s="2" customFormat="1" ht="25.5" x14ac:dyDescent="0.2">
      <c r="A40" s="78"/>
      <c r="B40" s="31"/>
      <c r="C40" s="32"/>
      <c r="D40" s="33">
        <v>0</v>
      </c>
      <c r="E40" s="33">
        <v>0</v>
      </c>
      <c r="F40" s="33">
        <v>0</v>
      </c>
      <c r="G40" s="54">
        <v>0</v>
      </c>
      <c r="H40" s="113">
        <v>0</v>
      </c>
      <c r="I40" s="33">
        <v>0</v>
      </c>
      <c r="J40" s="33">
        <v>0</v>
      </c>
      <c r="K40" s="67">
        <v>0</v>
      </c>
      <c r="L40" s="60">
        <v>0</v>
      </c>
      <c r="M40" s="33">
        <v>0</v>
      </c>
      <c r="N40" s="32" t="s">
        <v>82</v>
      </c>
      <c r="O40" s="34" t="s">
        <v>19</v>
      </c>
      <c r="P40" s="35" t="s">
        <v>34</v>
      </c>
      <c r="Q40" s="35" t="s">
        <v>20</v>
      </c>
      <c r="R40" s="79" t="s">
        <v>34</v>
      </c>
    </row>
    <row r="41" spans="1:18" s="2" customFormat="1" ht="38.25" x14ac:dyDescent="0.2">
      <c r="A41" s="78"/>
      <c r="B41" s="31"/>
      <c r="C41" s="32"/>
      <c r="D41" s="33">
        <v>0</v>
      </c>
      <c r="E41" s="33">
        <v>0</v>
      </c>
      <c r="F41" s="33">
        <v>0</v>
      </c>
      <c r="G41" s="54">
        <v>0</v>
      </c>
      <c r="H41" s="113">
        <v>0</v>
      </c>
      <c r="I41" s="33">
        <v>0</v>
      </c>
      <c r="J41" s="33">
        <v>0</v>
      </c>
      <c r="K41" s="67">
        <v>0</v>
      </c>
      <c r="L41" s="60">
        <v>0</v>
      </c>
      <c r="M41" s="33">
        <v>0</v>
      </c>
      <c r="N41" s="32" t="s">
        <v>84</v>
      </c>
      <c r="O41" s="34" t="s">
        <v>19</v>
      </c>
      <c r="P41" s="35" t="s">
        <v>85</v>
      </c>
      <c r="Q41" s="35" t="s">
        <v>34</v>
      </c>
      <c r="R41" s="79" t="s">
        <v>34</v>
      </c>
    </row>
    <row r="42" spans="1:18" s="2" customFormat="1" ht="25.5" x14ac:dyDescent="0.2">
      <c r="A42" s="78"/>
      <c r="B42" s="31"/>
      <c r="C42" s="32"/>
      <c r="D42" s="33">
        <v>0</v>
      </c>
      <c r="E42" s="33">
        <v>0</v>
      </c>
      <c r="F42" s="33">
        <v>0</v>
      </c>
      <c r="G42" s="54">
        <v>0</v>
      </c>
      <c r="H42" s="113">
        <v>0</v>
      </c>
      <c r="I42" s="33">
        <v>0</v>
      </c>
      <c r="J42" s="33">
        <v>0</v>
      </c>
      <c r="K42" s="67">
        <v>0</v>
      </c>
      <c r="L42" s="60">
        <v>0</v>
      </c>
      <c r="M42" s="33">
        <v>0</v>
      </c>
      <c r="N42" s="32" t="s">
        <v>95</v>
      </c>
      <c r="O42" s="34" t="s">
        <v>19</v>
      </c>
      <c r="P42" s="35" t="s">
        <v>34</v>
      </c>
      <c r="Q42" s="35" t="s">
        <v>34</v>
      </c>
      <c r="R42" s="79" t="s">
        <v>40</v>
      </c>
    </row>
    <row r="43" spans="1:18" s="2" customFormat="1" x14ac:dyDescent="0.2">
      <c r="A43" s="78"/>
      <c r="B43" s="31"/>
      <c r="C43" s="32"/>
      <c r="D43" s="33">
        <v>0</v>
      </c>
      <c r="E43" s="33">
        <v>0</v>
      </c>
      <c r="F43" s="33">
        <v>0</v>
      </c>
      <c r="G43" s="54">
        <v>0</v>
      </c>
      <c r="H43" s="113">
        <v>0</v>
      </c>
      <c r="I43" s="33">
        <v>0</v>
      </c>
      <c r="J43" s="33">
        <v>0</v>
      </c>
      <c r="K43" s="67">
        <v>0</v>
      </c>
      <c r="L43" s="60">
        <v>0</v>
      </c>
      <c r="M43" s="33">
        <v>0</v>
      </c>
      <c r="N43" s="32" t="s">
        <v>110</v>
      </c>
      <c r="O43" s="34" t="s">
        <v>23</v>
      </c>
      <c r="P43" s="35" t="s">
        <v>26</v>
      </c>
      <c r="Q43" s="35" t="s">
        <v>33</v>
      </c>
      <c r="R43" s="79" t="s">
        <v>33</v>
      </c>
    </row>
    <row r="44" spans="1:18" s="2" customFormat="1" ht="63.75" x14ac:dyDescent="0.2">
      <c r="A44" s="78"/>
      <c r="B44" s="31"/>
      <c r="C44" s="32"/>
      <c r="D44" s="33">
        <v>0</v>
      </c>
      <c r="E44" s="33">
        <v>0</v>
      </c>
      <c r="F44" s="33">
        <v>0</v>
      </c>
      <c r="G44" s="54">
        <v>0</v>
      </c>
      <c r="H44" s="113">
        <v>0</v>
      </c>
      <c r="I44" s="33">
        <v>0</v>
      </c>
      <c r="J44" s="33">
        <v>0</v>
      </c>
      <c r="K44" s="67">
        <v>0</v>
      </c>
      <c r="L44" s="60">
        <v>0</v>
      </c>
      <c r="M44" s="33">
        <v>0</v>
      </c>
      <c r="N44" s="32" t="s">
        <v>97</v>
      </c>
      <c r="O44" s="34" t="s">
        <v>19</v>
      </c>
      <c r="P44" s="35" t="s">
        <v>34</v>
      </c>
      <c r="Q44" s="35" t="s">
        <v>20</v>
      </c>
      <c r="R44" s="79" t="s">
        <v>34</v>
      </c>
    </row>
    <row r="45" spans="1:18" s="2" customFormat="1" x14ac:dyDescent="0.2">
      <c r="A45" s="78"/>
      <c r="B45" s="31"/>
      <c r="C45" s="32" t="s">
        <v>21</v>
      </c>
      <c r="D45" s="33">
        <v>2412.6999999999998</v>
      </c>
      <c r="E45" s="33">
        <v>100</v>
      </c>
      <c r="F45" s="33">
        <v>0</v>
      </c>
      <c r="G45" s="54">
        <v>2312.6999999999998</v>
      </c>
      <c r="H45" s="113">
        <v>946.4</v>
      </c>
      <c r="I45" s="33">
        <v>10</v>
      </c>
      <c r="J45" s="33">
        <v>0</v>
      </c>
      <c r="K45" s="67">
        <v>936.4</v>
      </c>
      <c r="L45" s="60">
        <v>6055.2</v>
      </c>
      <c r="M45" s="33">
        <v>5880</v>
      </c>
      <c r="N45" s="32"/>
      <c r="O45" s="34"/>
      <c r="P45" s="35"/>
      <c r="Q45" s="35"/>
      <c r="R45" s="79"/>
    </row>
    <row r="46" spans="1:18" s="2" customFormat="1" ht="13.5" thickBot="1" x14ac:dyDescent="0.25">
      <c r="A46" s="78"/>
      <c r="B46" s="31"/>
      <c r="C46" s="32" t="s">
        <v>22</v>
      </c>
      <c r="D46" s="33">
        <v>1050</v>
      </c>
      <c r="E46" s="33">
        <v>0</v>
      </c>
      <c r="F46" s="33">
        <v>0</v>
      </c>
      <c r="G46" s="54">
        <v>1050</v>
      </c>
      <c r="H46" s="113">
        <v>1050</v>
      </c>
      <c r="I46" s="33">
        <v>0</v>
      </c>
      <c r="J46" s="33">
        <v>0</v>
      </c>
      <c r="K46" s="67">
        <v>1050</v>
      </c>
      <c r="L46" s="60">
        <v>1700</v>
      </c>
      <c r="M46" s="33">
        <v>1800</v>
      </c>
      <c r="N46" s="32"/>
      <c r="O46" s="34"/>
      <c r="P46" s="35"/>
      <c r="Q46" s="35"/>
      <c r="R46" s="79"/>
    </row>
    <row r="47" spans="1:18" s="2" customFormat="1" ht="38.25" x14ac:dyDescent="0.2">
      <c r="A47" s="76" t="s">
        <v>111</v>
      </c>
      <c r="B47" s="25" t="s">
        <v>112</v>
      </c>
      <c r="C47" s="26"/>
      <c r="D47" s="30">
        <f t="shared" ref="D47:M47" si="7">SUM(D48:D79)</f>
        <v>2695.4</v>
      </c>
      <c r="E47" s="30">
        <f t="shared" si="7"/>
        <v>50</v>
      </c>
      <c r="F47" s="30">
        <f t="shared" si="7"/>
        <v>0</v>
      </c>
      <c r="G47" s="53">
        <f t="shared" si="7"/>
        <v>2645.4</v>
      </c>
      <c r="H47" s="112">
        <f t="shared" si="7"/>
        <v>2027</v>
      </c>
      <c r="I47" s="30">
        <f t="shared" si="7"/>
        <v>40</v>
      </c>
      <c r="J47" s="30">
        <f t="shared" si="7"/>
        <v>0</v>
      </c>
      <c r="K47" s="66">
        <f t="shared" si="7"/>
        <v>1987</v>
      </c>
      <c r="L47" s="59">
        <f t="shared" si="7"/>
        <v>1651.1</v>
      </c>
      <c r="M47" s="30">
        <f t="shared" si="7"/>
        <v>1823.3</v>
      </c>
      <c r="N47" s="26" t="s">
        <v>117</v>
      </c>
      <c r="O47" s="28" t="s">
        <v>19</v>
      </c>
      <c r="P47" s="29" t="s">
        <v>20</v>
      </c>
      <c r="Q47" s="29" t="s">
        <v>34</v>
      </c>
      <c r="R47" s="77" t="s">
        <v>34</v>
      </c>
    </row>
    <row r="48" spans="1:18" s="2" customFormat="1" ht="25.5" x14ac:dyDescent="0.2">
      <c r="A48" s="78"/>
      <c r="B48" s="31"/>
      <c r="C48" s="32"/>
      <c r="D48" s="33">
        <v>0</v>
      </c>
      <c r="E48" s="33">
        <v>0</v>
      </c>
      <c r="F48" s="33">
        <v>0</v>
      </c>
      <c r="G48" s="54">
        <v>0</v>
      </c>
      <c r="H48" s="113">
        <v>0</v>
      </c>
      <c r="I48" s="33">
        <v>0</v>
      </c>
      <c r="J48" s="33">
        <v>0</v>
      </c>
      <c r="K48" s="67">
        <v>0</v>
      </c>
      <c r="L48" s="60">
        <v>0</v>
      </c>
      <c r="M48" s="33">
        <v>0</v>
      </c>
      <c r="N48" s="32" t="s">
        <v>137</v>
      </c>
      <c r="O48" s="34" t="s">
        <v>19</v>
      </c>
      <c r="P48" s="35" t="s">
        <v>34</v>
      </c>
      <c r="Q48" s="35" t="s">
        <v>34</v>
      </c>
      <c r="R48" s="79" t="s">
        <v>20</v>
      </c>
    </row>
    <row r="49" spans="1:18" s="2" customFormat="1" ht="25.5" x14ac:dyDescent="0.2">
      <c r="A49" s="78"/>
      <c r="B49" s="31"/>
      <c r="C49" s="32"/>
      <c r="D49" s="33">
        <v>0</v>
      </c>
      <c r="E49" s="33">
        <v>0</v>
      </c>
      <c r="F49" s="33">
        <v>0</v>
      </c>
      <c r="G49" s="54">
        <v>0</v>
      </c>
      <c r="H49" s="113">
        <v>0</v>
      </c>
      <c r="I49" s="33">
        <v>0</v>
      </c>
      <c r="J49" s="33">
        <v>0</v>
      </c>
      <c r="K49" s="67">
        <v>0</v>
      </c>
      <c r="L49" s="60">
        <v>0</v>
      </c>
      <c r="M49" s="33">
        <v>0</v>
      </c>
      <c r="N49" s="32" t="s">
        <v>129</v>
      </c>
      <c r="O49" s="34" t="s">
        <v>19</v>
      </c>
      <c r="P49" s="35" t="s">
        <v>99</v>
      </c>
      <c r="Q49" s="35" t="s">
        <v>34</v>
      </c>
      <c r="R49" s="79" t="s">
        <v>34</v>
      </c>
    </row>
    <row r="50" spans="1:18" s="2" customFormat="1" ht="25.5" x14ac:dyDescent="0.2">
      <c r="A50" s="78"/>
      <c r="B50" s="31"/>
      <c r="C50" s="32"/>
      <c r="D50" s="33">
        <v>0</v>
      </c>
      <c r="E50" s="33">
        <v>0</v>
      </c>
      <c r="F50" s="33">
        <v>0</v>
      </c>
      <c r="G50" s="54">
        <v>0</v>
      </c>
      <c r="H50" s="113">
        <v>0</v>
      </c>
      <c r="I50" s="33">
        <v>0</v>
      </c>
      <c r="J50" s="33">
        <v>0</v>
      </c>
      <c r="K50" s="67">
        <v>0</v>
      </c>
      <c r="L50" s="60">
        <v>0</v>
      </c>
      <c r="M50" s="33">
        <v>0</v>
      </c>
      <c r="N50" s="32" t="s">
        <v>124</v>
      </c>
      <c r="O50" s="34" t="s">
        <v>19</v>
      </c>
      <c r="P50" s="35" t="s">
        <v>42</v>
      </c>
      <c r="Q50" s="35" t="s">
        <v>34</v>
      </c>
      <c r="R50" s="79" t="s">
        <v>34</v>
      </c>
    </row>
    <row r="51" spans="1:18" s="2" customFormat="1" ht="25.5" x14ac:dyDescent="0.2">
      <c r="A51" s="78"/>
      <c r="B51" s="31"/>
      <c r="C51" s="32"/>
      <c r="D51" s="33">
        <v>0</v>
      </c>
      <c r="E51" s="33">
        <v>0</v>
      </c>
      <c r="F51" s="33">
        <v>0</v>
      </c>
      <c r="G51" s="54">
        <v>0</v>
      </c>
      <c r="H51" s="113">
        <v>0</v>
      </c>
      <c r="I51" s="33">
        <v>0</v>
      </c>
      <c r="J51" s="33">
        <v>0</v>
      </c>
      <c r="K51" s="67">
        <v>0</v>
      </c>
      <c r="L51" s="60">
        <v>0</v>
      </c>
      <c r="M51" s="33">
        <v>0</v>
      </c>
      <c r="N51" s="32" t="s">
        <v>139</v>
      </c>
      <c r="O51" s="34" t="s">
        <v>19</v>
      </c>
      <c r="P51" s="35" t="s">
        <v>34</v>
      </c>
      <c r="Q51" s="35" t="s">
        <v>20</v>
      </c>
      <c r="R51" s="79" t="s">
        <v>34</v>
      </c>
    </row>
    <row r="52" spans="1:18" s="2" customFormat="1" ht="25.5" x14ac:dyDescent="0.2">
      <c r="A52" s="78"/>
      <c r="B52" s="31"/>
      <c r="C52" s="32"/>
      <c r="D52" s="33">
        <v>0</v>
      </c>
      <c r="E52" s="33">
        <v>0</v>
      </c>
      <c r="F52" s="33">
        <v>0</v>
      </c>
      <c r="G52" s="54">
        <v>0</v>
      </c>
      <c r="H52" s="113">
        <v>0</v>
      </c>
      <c r="I52" s="33">
        <v>0</v>
      </c>
      <c r="J52" s="33">
        <v>0</v>
      </c>
      <c r="K52" s="67">
        <v>0</v>
      </c>
      <c r="L52" s="60">
        <v>0</v>
      </c>
      <c r="M52" s="33">
        <v>0</v>
      </c>
      <c r="N52" s="32" t="s">
        <v>138</v>
      </c>
      <c r="O52" s="34" t="s">
        <v>19</v>
      </c>
      <c r="P52" s="35" t="s">
        <v>34</v>
      </c>
      <c r="Q52" s="35" t="s">
        <v>34</v>
      </c>
      <c r="R52" s="79" t="s">
        <v>20</v>
      </c>
    </row>
    <row r="53" spans="1:18" s="2" customFormat="1" ht="25.5" x14ac:dyDescent="0.2">
      <c r="A53" s="78"/>
      <c r="B53" s="31"/>
      <c r="C53" s="32"/>
      <c r="D53" s="33">
        <v>0</v>
      </c>
      <c r="E53" s="33">
        <v>0</v>
      </c>
      <c r="F53" s="33">
        <v>0</v>
      </c>
      <c r="G53" s="54">
        <v>0</v>
      </c>
      <c r="H53" s="113">
        <v>0</v>
      </c>
      <c r="I53" s="33">
        <v>0</v>
      </c>
      <c r="J53" s="33">
        <v>0</v>
      </c>
      <c r="K53" s="67">
        <v>0</v>
      </c>
      <c r="L53" s="60">
        <v>0</v>
      </c>
      <c r="M53" s="33">
        <v>0</v>
      </c>
      <c r="N53" s="32" t="s">
        <v>114</v>
      </c>
      <c r="O53" s="34" t="s">
        <v>19</v>
      </c>
      <c r="P53" s="35" t="s">
        <v>99</v>
      </c>
      <c r="Q53" s="35" t="s">
        <v>34</v>
      </c>
      <c r="R53" s="79" t="s">
        <v>34</v>
      </c>
    </row>
    <row r="54" spans="1:18" s="2" customFormat="1" ht="25.5" x14ac:dyDescent="0.2">
      <c r="A54" s="78"/>
      <c r="B54" s="31"/>
      <c r="C54" s="32"/>
      <c r="D54" s="33">
        <v>0</v>
      </c>
      <c r="E54" s="33">
        <v>0</v>
      </c>
      <c r="F54" s="33">
        <v>0</v>
      </c>
      <c r="G54" s="54">
        <v>0</v>
      </c>
      <c r="H54" s="113">
        <v>0</v>
      </c>
      <c r="I54" s="33">
        <v>0</v>
      </c>
      <c r="J54" s="33">
        <v>0</v>
      </c>
      <c r="K54" s="67">
        <v>0</v>
      </c>
      <c r="L54" s="60">
        <v>0</v>
      </c>
      <c r="M54" s="33">
        <v>0</v>
      </c>
      <c r="N54" s="32" t="s">
        <v>113</v>
      </c>
      <c r="O54" s="34" t="s">
        <v>19</v>
      </c>
      <c r="P54" s="35" t="s">
        <v>99</v>
      </c>
      <c r="Q54" s="35" t="s">
        <v>34</v>
      </c>
      <c r="R54" s="79" t="s">
        <v>34</v>
      </c>
    </row>
    <row r="55" spans="1:18" s="2" customFormat="1" ht="25.5" x14ac:dyDescent="0.2">
      <c r="A55" s="78"/>
      <c r="B55" s="31"/>
      <c r="C55" s="32"/>
      <c r="D55" s="33">
        <v>0</v>
      </c>
      <c r="E55" s="33">
        <v>0</v>
      </c>
      <c r="F55" s="33">
        <v>0</v>
      </c>
      <c r="G55" s="54">
        <v>0</v>
      </c>
      <c r="H55" s="113">
        <v>0</v>
      </c>
      <c r="I55" s="33">
        <v>0</v>
      </c>
      <c r="J55" s="33">
        <v>0</v>
      </c>
      <c r="K55" s="67">
        <v>0</v>
      </c>
      <c r="L55" s="60">
        <v>0</v>
      </c>
      <c r="M55" s="33">
        <v>0</v>
      </c>
      <c r="N55" s="32" t="s">
        <v>116</v>
      </c>
      <c r="O55" s="34" t="s">
        <v>19</v>
      </c>
      <c r="P55" s="35" t="s">
        <v>34</v>
      </c>
      <c r="Q55" s="35" t="s">
        <v>20</v>
      </c>
      <c r="R55" s="79" t="s">
        <v>34</v>
      </c>
    </row>
    <row r="56" spans="1:18" s="2" customFormat="1" ht="25.5" x14ac:dyDescent="0.2">
      <c r="A56" s="78"/>
      <c r="B56" s="31"/>
      <c r="C56" s="32"/>
      <c r="D56" s="33">
        <v>0</v>
      </c>
      <c r="E56" s="33">
        <v>0</v>
      </c>
      <c r="F56" s="33">
        <v>0</v>
      </c>
      <c r="G56" s="54">
        <v>0</v>
      </c>
      <c r="H56" s="113">
        <v>0</v>
      </c>
      <c r="I56" s="33">
        <v>0</v>
      </c>
      <c r="J56" s="33">
        <v>0</v>
      </c>
      <c r="K56" s="67">
        <v>0</v>
      </c>
      <c r="L56" s="60">
        <v>0</v>
      </c>
      <c r="M56" s="33">
        <v>0</v>
      </c>
      <c r="N56" s="32" t="s">
        <v>130</v>
      </c>
      <c r="O56" s="34" t="s">
        <v>19</v>
      </c>
      <c r="P56" s="35" t="s">
        <v>20</v>
      </c>
      <c r="Q56" s="35" t="s">
        <v>34</v>
      </c>
      <c r="R56" s="79" t="s">
        <v>34</v>
      </c>
    </row>
    <row r="57" spans="1:18" s="2" customFormat="1" ht="25.5" x14ac:dyDescent="0.2">
      <c r="A57" s="78"/>
      <c r="B57" s="31"/>
      <c r="C57" s="32"/>
      <c r="D57" s="33">
        <v>0</v>
      </c>
      <c r="E57" s="33">
        <v>0</v>
      </c>
      <c r="F57" s="33">
        <v>0</v>
      </c>
      <c r="G57" s="54">
        <v>0</v>
      </c>
      <c r="H57" s="113">
        <v>0</v>
      </c>
      <c r="I57" s="33">
        <v>0</v>
      </c>
      <c r="J57" s="33">
        <v>0</v>
      </c>
      <c r="K57" s="67">
        <v>0</v>
      </c>
      <c r="L57" s="60">
        <v>0</v>
      </c>
      <c r="M57" s="33">
        <v>0</v>
      </c>
      <c r="N57" s="32" t="s">
        <v>142</v>
      </c>
      <c r="O57" s="34" t="s">
        <v>19</v>
      </c>
      <c r="P57" s="35" t="s">
        <v>34</v>
      </c>
      <c r="Q57" s="35" t="s">
        <v>20</v>
      </c>
      <c r="R57" s="79" t="s">
        <v>34</v>
      </c>
    </row>
    <row r="58" spans="1:18" s="2" customFormat="1" ht="25.5" x14ac:dyDescent="0.2">
      <c r="A58" s="78"/>
      <c r="B58" s="31"/>
      <c r="C58" s="32"/>
      <c r="D58" s="33">
        <v>0</v>
      </c>
      <c r="E58" s="33">
        <v>0</v>
      </c>
      <c r="F58" s="33">
        <v>0</v>
      </c>
      <c r="G58" s="54">
        <v>0</v>
      </c>
      <c r="H58" s="113">
        <v>0</v>
      </c>
      <c r="I58" s="33">
        <v>0</v>
      </c>
      <c r="J58" s="33">
        <v>0</v>
      </c>
      <c r="K58" s="67">
        <v>0</v>
      </c>
      <c r="L58" s="60">
        <v>0</v>
      </c>
      <c r="M58" s="33">
        <v>0</v>
      </c>
      <c r="N58" s="32" t="s">
        <v>115</v>
      </c>
      <c r="O58" s="34" t="s">
        <v>19</v>
      </c>
      <c r="P58" s="35" t="s">
        <v>34</v>
      </c>
      <c r="Q58" s="35" t="s">
        <v>34</v>
      </c>
      <c r="R58" s="79" t="s">
        <v>20</v>
      </c>
    </row>
    <row r="59" spans="1:18" s="2" customFormat="1" x14ac:dyDescent="0.2">
      <c r="A59" s="78"/>
      <c r="B59" s="31"/>
      <c r="C59" s="32"/>
      <c r="D59" s="33">
        <v>0</v>
      </c>
      <c r="E59" s="33">
        <v>0</v>
      </c>
      <c r="F59" s="33">
        <v>0</v>
      </c>
      <c r="G59" s="54">
        <v>0</v>
      </c>
      <c r="H59" s="113">
        <v>0</v>
      </c>
      <c r="I59" s="33">
        <v>0</v>
      </c>
      <c r="J59" s="33">
        <v>0</v>
      </c>
      <c r="K59" s="67">
        <v>0</v>
      </c>
      <c r="L59" s="60">
        <v>0</v>
      </c>
      <c r="M59" s="33">
        <v>0</v>
      </c>
      <c r="N59" s="32" t="s">
        <v>110</v>
      </c>
      <c r="O59" s="34" t="s">
        <v>23</v>
      </c>
      <c r="P59" s="35" t="s">
        <v>32</v>
      </c>
      <c r="Q59" s="35" t="s">
        <v>35</v>
      </c>
      <c r="R59" s="79" t="s">
        <v>35</v>
      </c>
    </row>
    <row r="60" spans="1:18" s="2" customFormat="1" ht="25.5" x14ac:dyDescent="0.2">
      <c r="A60" s="78"/>
      <c r="B60" s="31"/>
      <c r="C60" s="32"/>
      <c r="D60" s="33">
        <v>0</v>
      </c>
      <c r="E60" s="33">
        <v>0</v>
      </c>
      <c r="F60" s="33">
        <v>0</v>
      </c>
      <c r="G60" s="54">
        <v>0</v>
      </c>
      <c r="H60" s="113">
        <v>0</v>
      </c>
      <c r="I60" s="33">
        <v>0</v>
      </c>
      <c r="J60" s="33">
        <v>0</v>
      </c>
      <c r="K60" s="67">
        <v>0</v>
      </c>
      <c r="L60" s="60">
        <v>0</v>
      </c>
      <c r="M60" s="33">
        <v>0</v>
      </c>
      <c r="N60" s="32" t="s">
        <v>128</v>
      </c>
      <c r="O60" s="34" t="s">
        <v>19</v>
      </c>
      <c r="P60" s="35" t="s">
        <v>34</v>
      </c>
      <c r="Q60" s="35" t="s">
        <v>20</v>
      </c>
      <c r="R60" s="79" t="s">
        <v>34</v>
      </c>
    </row>
    <row r="61" spans="1:18" s="2" customFormat="1" ht="25.5" x14ac:dyDescent="0.2">
      <c r="A61" s="78"/>
      <c r="B61" s="31"/>
      <c r="C61" s="32"/>
      <c r="D61" s="33">
        <v>0</v>
      </c>
      <c r="E61" s="33">
        <v>0</v>
      </c>
      <c r="F61" s="33">
        <v>0</v>
      </c>
      <c r="G61" s="54">
        <v>0</v>
      </c>
      <c r="H61" s="113">
        <v>0</v>
      </c>
      <c r="I61" s="33">
        <v>0</v>
      </c>
      <c r="J61" s="33">
        <v>0</v>
      </c>
      <c r="K61" s="67">
        <v>0</v>
      </c>
      <c r="L61" s="60">
        <v>0</v>
      </c>
      <c r="M61" s="33">
        <v>0</v>
      </c>
      <c r="N61" s="32" t="s">
        <v>134</v>
      </c>
      <c r="O61" s="34" t="s">
        <v>19</v>
      </c>
      <c r="P61" s="35" t="s">
        <v>20</v>
      </c>
      <c r="Q61" s="35" t="s">
        <v>34</v>
      </c>
      <c r="R61" s="79" t="s">
        <v>34</v>
      </c>
    </row>
    <row r="62" spans="1:18" s="2" customFormat="1" ht="25.5" x14ac:dyDescent="0.2">
      <c r="A62" s="78"/>
      <c r="B62" s="31"/>
      <c r="C62" s="32"/>
      <c r="D62" s="33">
        <v>0</v>
      </c>
      <c r="E62" s="33">
        <v>0</v>
      </c>
      <c r="F62" s="33">
        <v>0</v>
      </c>
      <c r="G62" s="54">
        <v>0</v>
      </c>
      <c r="H62" s="113">
        <v>0</v>
      </c>
      <c r="I62" s="33">
        <v>0</v>
      </c>
      <c r="J62" s="33">
        <v>0</v>
      </c>
      <c r="K62" s="67">
        <v>0</v>
      </c>
      <c r="L62" s="60">
        <v>0</v>
      </c>
      <c r="M62" s="33">
        <v>0</v>
      </c>
      <c r="N62" s="32" t="s">
        <v>133</v>
      </c>
      <c r="O62" s="34" t="s">
        <v>19</v>
      </c>
      <c r="P62" s="35" t="s">
        <v>99</v>
      </c>
      <c r="Q62" s="35" t="s">
        <v>34</v>
      </c>
      <c r="R62" s="79" t="s">
        <v>34</v>
      </c>
    </row>
    <row r="63" spans="1:18" s="2" customFormat="1" ht="25.5" x14ac:dyDescent="0.2">
      <c r="A63" s="78"/>
      <c r="B63" s="31"/>
      <c r="C63" s="32"/>
      <c r="D63" s="33">
        <v>0</v>
      </c>
      <c r="E63" s="33">
        <v>0</v>
      </c>
      <c r="F63" s="33">
        <v>0</v>
      </c>
      <c r="G63" s="54">
        <v>0</v>
      </c>
      <c r="H63" s="113">
        <v>0</v>
      </c>
      <c r="I63" s="33">
        <v>0</v>
      </c>
      <c r="J63" s="33">
        <v>0</v>
      </c>
      <c r="K63" s="67">
        <v>0</v>
      </c>
      <c r="L63" s="60">
        <v>0</v>
      </c>
      <c r="M63" s="33">
        <v>0</v>
      </c>
      <c r="N63" s="32" t="s">
        <v>135</v>
      </c>
      <c r="O63" s="34" t="s">
        <v>19</v>
      </c>
      <c r="P63" s="35" t="s">
        <v>20</v>
      </c>
      <c r="Q63" s="35" t="s">
        <v>34</v>
      </c>
      <c r="R63" s="79" t="s">
        <v>34</v>
      </c>
    </row>
    <row r="64" spans="1:18" s="2" customFormat="1" x14ac:dyDescent="0.2">
      <c r="A64" s="78"/>
      <c r="B64" s="31"/>
      <c r="C64" s="32"/>
      <c r="D64" s="33">
        <v>0</v>
      </c>
      <c r="E64" s="33">
        <v>0</v>
      </c>
      <c r="F64" s="33">
        <v>0</v>
      </c>
      <c r="G64" s="54">
        <v>0</v>
      </c>
      <c r="H64" s="113">
        <v>0</v>
      </c>
      <c r="I64" s="33">
        <v>0</v>
      </c>
      <c r="J64" s="33">
        <v>0</v>
      </c>
      <c r="K64" s="67">
        <v>0</v>
      </c>
      <c r="L64" s="60">
        <v>0</v>
      </c>
      <c r="M64" s="33">
        <v>0</v>
      </c>
      <c r="N64" s="32" t="s">
        <v>125</v>
      </c>
      <c r="O64" s="34" t="s">
        <v>19</v>
      </c>
      <c r="P64" s="35" t="s">
        <v>20</v>
      </c>
      <c r="Q64" s="35" t="s">
        <v>34</v>
      </c>
      <c r="R64" s="79" t="s">
        <v>34</v>
      </c>
    </row>
    <row r="65" spans="1:18" s="2" customFormat="1" ht="25.5" x14ac:dyDescent="0.2">
      <c r="A65" s="78"/>
      <c r="B65" s="31"/>
      <c r="C65" s="32"/>
      <c r="D65" s="33">
        <v>0</v>
      </c>
      <c r="E65" s="33">
        <v>0</v>
      </c>
      <c r="F65" s="33">
        <v>0</v>
      </c>
      <c r="G65" s="54">
        <v>0</v>
      </c>
      <c r="H65" s="113">
        <v>0</v>
      </c>
      <c r="I65" s="33">
        <v>0</v>
      </c>
      <c r="J65" s="33">
        <v>0</v>
      </c>
      <c r="K65" s="67">
        <v>0</v>
      </c>
      <c r="L65" s="60">
        <v>0</v>
      </c>
      <c r="M65" s="33">
        <v>0</v>
      </c>
      <c r="N65" s="32" t="s">
        <v>136</v>
      </c>
      <c r="O65" s="34" t="s">
        <v>19</v>
      </c>
      <c r="P65" s="35" t="s">
        <v>34</v>
      </c>
      <c r="Q65" s="35" t="s">
        <v>34</v>
      </c>
      <c r="R65" s="79" t="s">
        <v>20</v>
      </c>
    </row>
    <row r="66" spans="1:18" s="2" customFormat="1" ht="25.5" x14ac:dyDescent="0.2">
      <c r="A66" s="78"/>
      <c r="B66" s="31"/>
      <c r="C66" s="32"/>
      <c r="D66" s="33">
        <v>0</v>
      </c>
      <c r="E66" s="33">
        <v>0</v>
      </c>
      <c r="F66" s="33">
        <v>0</v>
      </c>
      <c r="G66" s="54">
        <v>0</v>
      </c>
      <c r="H66" s="113">
        <v>0</v>
      </c>
      <c r="I66" s="33">
        <v>0</v>
      </c>
      <c r="J66" s="33">
        <v>0</v>
      </c>
      <c r="K66" s="67">
        <v>0</v>
      </c>
      <c r="L66" s="60">
        <v>0</v>
      </c>
      <c r="M66" s="33">
        <v>0</v>
      </c>
      <c r="N66" s="32" t="s">
        <v>119</v>
      </c>
      <c r="O66" s="34" t="s">
        <v>19</v>
      </c>
      <c r="P66" s="35" t="s">
        <v>34</v>
      </c>
      <c r="Q66" s="35" t="s">
        <v>20</v>
      </c>
      <c r="R66" s="79" t="s">
        <v>34</v>
      </c>
    </row>
    <row r="67" spans="1:18" s="2" customFormat="1" ht="25.5" x14ac:dyDescent="0.2">
      <c r="A67" s="78"/>
      <c r="B67" s="31"/>
      <c r="C67" s="32"/>
      <c r="D67" s="33">
        <v>0</v>
      </c>
      <c r="E67" s="33">
        <v>0</v>
      </c>
      <c r="F67" s="33">
        <v>0</v>
      </c>
      <c r="G67" s="54">
        <v>0</v>
      </c>
      <c r="H67" s="113">
        <v>0</v>
      </c>
      <c r="I67" s="33">
        <v>0</v>
      </c>
      <c r="J67" s="33">
        <v>0</v>
      </c>
      <c r="K67" s="67">
        <v>0</v>
      </c>
      <c r="L67" s="60">
        <v>0</v>
      </c>
      <c r="M67" s="33">
        <v>0</v>
      </c>
      <c r="N67" s="32" t="s">
        <v>127</v>
      </c>
      <c r="O67" s="34" t="s">
        <v>19</v>
      </c>
      <c r="P67" s="35" t="s">
        <v>42</v>
      </c>
      <c r="Q67" s="35" t="s">
        <v>34</v>
      </c>
      <c r="R67" s="79" t="s">
        <v>34</v>
      </c>
    </row>
    <row r="68" spans="1:18" s="2" customFormat="1" ht="25.5" x14ac:dyDescent="0.2">
      <c r="A68" s="78"/>
      <c r="B68" s="31"/>
      <c r="C68" s="32"/>
      <c r="D68" s="33">
        <v>0</v>
      </c>
      <c r="E68" s="33">
        <v>0</v>
      </c>
      <c r="F68" s="33">
        <v>0</v>
      </c>
      <c r="G68" s="54">
        <v>0</v>
      </c>
      <c r="H68" s="113">
        <v>0</v>
      </c>
      <c r="I68" s="33">
        <v>0</v>
      </c>
      <c r="J68" s="33">
        <v>0</v>
      </c>
      <c r="K68" s="67">
        <v>0</v>
      </c>
      <c r="L68" s="60">
        <v>0</v>
      </c>
      <c r="M68" s="33">
        <v>0</v>
      </c>
      <c r="N68" s="32" t="s">
        <v>140</v>
      </c>
      <c r="O68" s="34" t="s">
        <v>19</v>
      </c>
      <c r="P68" s="35" t="s">
        <v>34</v>
      </c>
      <c r="Q68" s="35" t="s">
        <v>34</v>
      </c>
      <c r="R68" s="79" t="s">
        <v>20</v>
      </c>
    </row>
    <row r="69" spans="1:18" s="2" customFormat="1" x14ac:dyDescent="0.2">
      <c r="A69" s="78"/>
      <c r="B69" s="31"/>
      <c r="C69" s="32"/>
      <c r="D69" s="33">
        <v>0</v>
      </c>
      <c r="E69" s="33">
        <v>0</v>
      </c>
      <c r="F69" s="33">
        <v>0</v>
      </c>
      <c r="G69" s="54">
        <v>0</v>
      </c>
      <c r="H69" s="113">
        <v>0</v>
      </c>
      <c r="I69" s="33">
        <v>0</v>
      </c>
      <c r="J69" s="33">
        <v>0</v>
      </c>
      <c r="K69" s="67">
        <v>0</v>
      </c>
      <c r="L69" s="60">
        <v>0</v>
      </c>
      <c r="M69" s="33">
        <v>0</v>
      </c>
      <c r="N69" s="32" t="s">
        <v>123</v>
      </c>
      <c r="O69" s="34" t="s">
        <v>19</v>
      </c>
      <c r="P69" s="35" t="s">
        <v>42</v>
      </c>
      <c r="Q69" s="35" t="s">
        <v>34</v>
      </c>
      <c r="R69" s="79" t="s">
        <v>34</v>
      </c>
    </row>
    <row r="70" spans="1:18" s="2" customFormat="1" ht="25.5" x14ac:dyDescent="0.2">
      <c r="A70" s="78"/>
      <c r="B70" s="31"/>
      <c r="C70" s="32"/>
      <c r="D70" s="33">
        <v>0</v>
      </c>
      <c r="E70" s="33">
        <v>0</v>
      </c>
      <c r="F70" s="33">
        <v>0</v>
      </c>
      <c r="G70" s="54">
        <v>0</v>
      </c>
      <c r="H70" s="113">
        <v>0</v>
      </c>
      <c r="I70" s="33">
        <v>0</v>
      </c>
      <c r="J70" s="33">
        <v>0</v>
      </c>
      <c r="K70" s="67">
        <v>0</v>
      </c>
      <c r="L70" s="60">
        <v>0</v>
      </c>
      <c r="M70" s="33">
        <v>0</v>
      </c>
      <c r="N70" s="32" t="s">
        <v>118</v>
      </c>
      <c r="O70" s="34" t="s">
        <v>19</v>
      </c>
      <c r="P70" s="35" t="s">
        <v>34</v>
      </c>
      <c r="Q70" s="35" t="s">
        <v>34</v>
      </c>
      <c r="R70" s="79" t="s">
        <v>20</v>
      </c>
    </row>
    <row r="71" spans="1:18" s="2" customFormat="1" ht="25.5" x14ac:dyDescent="0.2">
      <c r="A71" s="78"/>
      <c r="B71" s="31"/>
      <c r="C71" s="32"/>
      <c r="D71" s="33">
        <v>0</v>
      </c>
      <c r="E71" s="33">
        <v>0</v>
      </c>
      <c r="F71" s="33">
        <v>0</v>
      </c>
      <c r="G71" s="54">
        <v>0</v>
      </c>
      <c r="H71" s="113">
        <v>0</v>
      </c>
      <c r="I71" s="33">
        <v>0</v>
      </c>
      <c r="J71" s="33">
        <v>0</v>
      </c>
      <c r="K71" s="67">
        <v>0</v>
      </c>
      <c r="L71" s="60">
        <v>0</v>
      </c>
      <c r="M71" s="33">
        <v>0</v>
      </c>
      <c r="N71" s="32" t="s">
        <v>131</v>
      </c>
      <c r="O71" s="34" t="s">
        <v>19</v>
      </c>
      <c r="P71" s="35" t="s">
        <v>20</v>
      </c>
      <c r="Q71" s="35" t="s">
        <v>34</v>
      </c>
      <c r="R71" s="79" t="s">
        <v>34</v>
      </c>
    </row>
    <row r="72" spans="1:18" s="2" customFormat="1" ht="25.5" x14ac:dyDescent="0.2">
      <c r="A72" s="78"/>
      <c r="B72" s="31"/>
      <c r="C72" s="32"/>
      <c r="D72" s="33">
        <v>0</v>
      </c>
      <c r="E72" s="33">
        <v>0</v>
      </c>
      <c r="F72" s="33">
        <v>0</v>
      </c>
      <c r="G72" s="54">
        <v>0</v>
      </c>
      <c r="H72" s="113">
        <v>0</v>
      </c>
      <c r="I72" s="33">
        <v>0</v>
      </c>
      <c r="J72" s="33">
        <v>0</v>
      </c>
      <c r="K72" s="67">
        <v>0</v>
      </c>
      <c r="L72" s="60">
        <v>0</v>
      </c>
      <c r="M72" s="33">
        <v>0</v>
      </c>
      <c r="N72" s="32" t="s">
        <v>126</v>
      </c>
      <c r="O72" s="34" t="s">
        <v>19</v>
      </c>
      <c r="P72" s="35" t="s">
        <v>34</v>
      </c>
      <c r="Q72" s="35" t="s">
        <v>20</v>
      </c>
      <c r="R72" s="79" t="s">
        <v>34</v>
      </c>
    </row>
    <row r="73" spans="1:18" s="2" customFormat="1" ht="25.5" x14ac:dyDescent="0.2">
      <c r="A73" s="78"/>
      <c r="B73" s="31"/>
      <c r="C73" s="32"/>
      <c r="D73" s="33">
        <v>0</v>
      </c>
      <c r="E73" s="33">
        <v>0</v>
      </c>
      <c r="F73" s="33">
        <v>0</v>
      </c>
      <c r="G73" s="54">
        <v>0</v>
      </c>
      <c r="H73" s="113">
        <v>0</v>
      </c>
      <c r="I73" s="33">
        <v>0</v>
      </c>
      <c r="J73" s="33">
        <v>0</v>
      </c>
      <c r="K73" s="67">
        <v>0</v>
      </c>
      <c r="L73" s="60">
        <v>0</v>
      </c>
      <c r="M73" s="33">
        <v>0</v>
      </c>
      <c r="N73" s="32" t="s">
        <v>132</v>
      </c>
      <c r="O73" s="34" t="s">
        <v>19</v>
      </c>
      <c r="P73" s="35" t="s">
        <v>34</v>
      </c>
      <c r="Q73" s="35" t="s">
        <v>34</v>
      </c>
      <c r="R73" s="79" t="s">
        <v>20</v>
      </c>
    </row>
    <row r="74" spans="1:18" s="2" customFormat="1" ht="25.5" x14ac:dyDescent="0.2">
      <c r="A74" s="78"/>
      <c r="B74" s="31"/>
      <c r="C74" s="32"/>
      <c r="D74" s="33">
        <v>0</v>
      </c>
      <c r="E74" s="33">
        <v>0</v>
      </c>
      <c r="F74" s="33">
        <v>0</v>
      </c>
      <c r="G74" s="54">
        <v>0</v>
      </c>
      <c r="H74" s="113">
        <v>0</v>
      </c>
      <c r="I74" s="33">
        <v>0</v>
      </c>
      <c r="J74" s="33">
        <v>0</v>
      </c>
      <c r="K74" s="67">
        <v>0</v>
      </c>
      <c r="L74" s="60">
        <v>0</v>
      </c>
      <c r="M74" s="33">
        <v>0</v>
      </c>
      <c r="N74" s="32" t="s">
        <v>121</v>
      </c>
      <c r="O74" s="34" t="s">
        <v>19</v>
      </c>
      <c r="P74" s="35" t="s">
        <v>34</v>
      </c>
      <c r="Q74" s="35" t="s">
        <v>20</v>
      </c>
      <c r="R74" s="79" t="s">
        <v>34</v>
      </c>
    </row>
    <row r="75" spans="1:18" s="2" customFormat="1" ht="25.5" x14ac:dyDescent="0.2">
      <c r="A75" s="78"/>
      <c r="B75" s="31"/>
      <c r="C75" s="32"/>
      <c r="D75" s="33">
        <v>0</v>
      </c>
      <c r="E75" s="33">
        <v>0</v>
      </c>
      <c r="F75" s="33">
        <v>0</v>
      </c>
      <c r="G75" s="54">
        <v>0</v>
      </c>
      <c r="H75" s="113">
        <v>0</v>
      </c>
      <c r="I75" s="33">
        <v>0</v>
      </c>
      <c r="J75" s="33">
        <v>0</v>
      </c>
      <c r="K75" s="67">
        <v>0</v>
      </c>
      <c r="L75" s="60">
        <v>0</v>
      </c>
      <c r="M75" s="33">
        <v>0</v>
      </c>
      <c r="N75" s="32" t="s">
        <v>120</v>
      </c>
      <c r="O75" s="34" t="s">
        <v>19</v>
      </c>
      <c r="P75" s="35" t="s">
        <v>34</v>
      </c>
      <c r="Q75" s="35" t="s">
        <v>20</v>
      </c>
      <c r="R75" s="79" t="s">
        <v>34</v>
      </c>
    </row>
    <row r="76" spans="1:18" s="2" customFormat="1" x14ac:dyDescent="0.2">
      <c r="A76" s="78"/>
      <c r="B76" s="31"/>
      <c r="C76" s="32"/>
      <c r="D76" s="33">
        <v>0</v>
      </c>
      <c r="E76" s="33">
        <v>0</v>
      </c>
      <c r="F76" s="33">
        <v>0</v>
      </c>
      <c r="G76" s="54">
        <v>0</v>
      </c>
      <c r="H76" s="113">
        <v>0</v>
      </c>
      <c r="I76" s="33">
        <v>0</v>
      </c>
      <c r="J76" s="33">
        <v>0</v>
      </c>
      <c r="K76" s="67">
        <v>0</v>
      </c>
      <c r="L76" s="60">
        <v>0</v>
      </c>
      <c r="M76" s="33">
        <v>0</v>
      </c>
      <c r="N76" s="32" t="s">
        <v>141</v>
      </c>
      <c r="O76" s="34" t="s">
        <v>19</v>
      </c>
      <c r="P76" s="35" t="s">
        <v>42</v>
      </c>
      <c r="Q76" s="35" t="s">
        <v>34</v>
      </c>
      <c r="R76" s="79" t="s">
        <v>34</v>
      </c>
    </row>
    <row r="77" spans="1:18" s="2" customFormat="1" x14ac:dyDescent="0.2">
      <c r="A77" s="78"/>
      <c r="B77" s="31"/>
      <c r="C77" s="32"/>
      <c r="D77" s="33">
        <v>0</v>
      </c>
      <c r="E77" s="33">
        <v>0</v>
      </c>
      <c r="F77" s="33">
        <v>0</v>
      </c>
      <c r="G77" s="54">
        <v>0</v>
      </c>
      <c r="H77" s="113">
        <v>0</v>
      </c>
      <c r="I77" s="33">
        <v>0</v>
      </c>
      <c r="J77" s="33">
        <v>0</v>
      </c>
      <c r="K77" s="67">
        <v>0</v>
      </c>
      <c r="L77" s="60">
        <v>0</v>
      </c>
      <c r="M77" s="33">
        <v>0</v>
      </c>
      <c r="N77" s="32" t="s">
        <v>122</v>
      </c>
      <c r="O77" s="34" t="s">
        <v>19</v>
      </c>
      <c r="P77" s="35" t="s">
        <v>99</v>
      </c>
      <c r="Q77" s="35" t="s">
        <v>34</v>
      </c>
      <c r="R77" s="79" t="s">
        <v>34</v>
      </c>
    </row>
    <row r="78" spans="1:18" s="2" customFormat="1" x14ac:dyDescent="0.2">
      <c r="A78" s="78"/>
      <c r="B78" s="31"/>
      <c r="C78" s="32" t="s">
        <v>22</v>
      </c>
      <c r="D78" s="33">
        <v>950</v>
      </c>
      <c r="E78" s="33">
        <v>0</v>
      </c>
      <c r="F78" s="33">
        <v>0</v>
      </c>
      <c r="G78" s="54">
        <v>950</v>
      </c>
      <c r="H78" s="113">
        <v>950</v>
      </c>
      <c r="I78" s="33">
        <v>0</v>
      </c>
      <c r="J78" s="33">
        <v>0</v>
      </c>
      <c r="K78" s="67">
        <v>950</v>
      </c>
      <c r="L78" s="60">
        <v>500</v>
      </c>
      <c r="M78" s="33">
        <v>400</v>
      </c>
      <c r="N78" s="32"/>
      <c r="O78" s="34"/>
      <c r="P78" s="35"/>
      <c r="Q78" s="35"/>
      <c r="R78" s="79"/>
    </row>
    <row r="79" spans="1:18" s="2" customFormat="1" ht="13.5" thickBot="1" x14ac:dyDescent="0.25">
      <c r="A79" s="78"/>
      <c r="B79" s="31"/>
      <c r="C79" s="32" t="s">
        <v>21</v>
      </c>
      <c r="D79" s="33">
        <v>1745.4</v>
      </c>
      <c r="E79" s="33">
        <v>50</v>
      </c>
      <c r="F79" s="33">
        <v>0</v>
      </c>
      <c r="G79" s="54">
        <v>1695.4</v>
      </c>
      <c r="H79" s="113">
        <v>1077</v>
      </c>
      <c r="I79" s="33">
        <v>40</v>
      </c>
      <c r="J79" s="33">
        <v>0</v>
      </c>
      <c r="K79" s="67">
        <v>1037</v>
      </c>
      <c r="L79" s="60">
        <v>1151.0999999999999</v>
      </c>
      <c r="M79" s="33">
        <v>1423.3</v>
      </c>
      <c r="N79" s="32"/>
      <c r="O79" s="34"/>
      <c r="P79" s="35"/>
      <c r="Q79" s="35"/>
      <c r="R79" s="79"/>
    </row>
    <row r="80" spans="1:18" s="2" customFormat="1" ht="25.5" x14ac:dyDescent="0.2">
      <c r="A80" s="76" t="s">
        <v>143</v>
      </c>
      <c r="B80" s="25" t="s">
        <v>144</v>
      </c>
      <c r="C80" s="26" t="s">
        <v>21</v>
      </c>
      <c r="D80" s="30">
        <f>SUM(D81:D83)+606.7</f>
        <v>606.70000000000005</v>
      </c>
      <c r="E80" s="30">
        <f>SUM(E81:E83)</f>
        <v>0</v>
      </c>
      <c r="F80" s="30">
        <f>SUM(F81:F83)</f>
        <v>0</v>
      </c>
      <c r="G80" s="53">
        <f>SUM(G81:G83)+606.7</f>
        <v>606.70000000000005</v>
      </c>
      <c r="H80" s="112">
        <f>SUM(H81:H83)+230</f>
        <v>230</v>
      </c>
      <c r="I80" s="30">
        <f>SUM(I81:I83)</f>
        <v>0</v>
      </c>
      <c r="J80" s="30">
        <f>SUM(J81:J83)</f>
        <v>0</v>
      </c>
      <c r="K80" s="66">
        <f>SUM(K81:K83)+230</f>
        <v>230</v>
      </c>
      <c r="L80" s="59">
        <f>SUM(L81:L83)+656.7</f>
        <v>656.7</v>
      </c>
      <c r="M80" s="30">
        <f>SUM(M81:M83)+800</f>
        <v>800</v>
      </c>
      <c r="N80" s="26" t="s">
        <v>150</v>
      </c>
      <c r="O80" s="28" t="s">
        <v>19</v>
      </c>
      <c r="P80" s="29" t="s">
        <v>20</v>
      </c>
      <c r="Q80" s="29" t="s">
        <v>34</v>
      </c>
      <c r="R80" s="77" t="s">
        <v>34</v>
      </c>
    </row>
    <row r="81" spans="1:18" s="2" customFormat="1" ht="25.5" x14ac:dyDescent="0.2">
      <c r="A81" s="78"/>
      <c r="B81" s="31"/>
      <c r="C81" s="32"/>
      <c r="D81" s="33">
        <v>0</v>
      </c>
      <c r="E81" s="33">
        <v>0</v>
      </c>
      <c r="F81" s="33">
        <v>0</v>
      </c>
      <c r="G81" s="54">
        <v>0</v>
      </c>
      <c r="H81" s="113">
        <v>0</v>
      </c>
      <c r="I81" s="33">
        <v>0</v>
      </c>
      <c r="J81" s="33">
        <v>0</v>
      </c>
      <c r="K81" s="67">
        <v>0</v>
      </c>
      <c r="L81" s="60">
        <v>0</v>
      </c>
      <c r="M81" s="33">
        <v>0</v>
      </c>
      <c r="N81" s="32" t="s">
        <v>149</v>
      </c>
      <c r="O81" s="34" t="s">
        <v>19</v>
      </c>
      <c r="P81" s="35" t="s">
        <v>34</v>
      </c>
      <c r="Q81" s="35" t="s">
        <v>30</v>
      </c>
      <c r="R81" s="79" t="s">
        <v>42</v>
      </c>
    </row>
    <row r="82" spans="1:18" s="2" customFormat="1" x14ac:dyDescent="0.2">
      <c r="A82" s="78"/>
      <c r="B82" s="31"/>
      <c r="C82" s="32"/>
      <c r="D82" s="33">
        <v>0</v>
      </c>
      <c r="E82" s="33">
        <v>0</v>
      </c>
      <c r="F82" s="33">
        <v>0</v>
      </c>
      <c r="G82" s="54">
        <v>0</v>
      </c>
      <c r="H82" s="113">
        <v>0</v>
      </c>
      <c r="I82" s="33">
        <v>0</v>
      </c>
      <c r="J82" s="33">
        <v>0</v>
      </c>
      <c r="K82" s="67">
        <v>0</v>
      </c>
      <c r="L82" s="60">
        <v>0</v>
      </c>
      <c r="M82" s="33">
        <v>0</v>
      </c>
      <c r="N82" s="32" t="s">
        <v>145</v>
      </c>
      <c r="O82" s="34" t="s">
        <v>146</v>
      </c>
      <c r="P82" s="35" t="s">
        <v>29</v>
      </c>
      <c r="Q82" s="35" t="s">
        <v>147</v>
      </c>
      <c r="R82" s="79" t="s">
        <v>148</v>
      </c>
    </row>
    <row r="83" spans="1:18" s="2" customFormat="1" ht="26.25" thickBot="1" x14ac:dyDescent="0.25">
      <c r="A83" s="78"/>
      <c r="B83" s="31"/>
      <c r="C83" s="32"/>
      <c r="D83" s="33">
        <v>0</v>
      </c>
      <c r="E83" s="33">
        <v>0</v>
      </c>
      <c r="F83" s="33">
        <v>0</v>
      </c>
      <c r="G83" s="54">
        <v>0</v>
      </c>
      <c r="H83" s="113">
        <v>0</v>
      </c>
      <c r="I83" s="33">
        <v>0</v>
      </c>
      <c r="J83" s="33">
        <v>0</v>
      </c>
      <c r="K83" s="67">
        <v>0</v>
      </c>
      <c r="L83" s="60">
        <v>0</v>
      </c>
      <c r="M83" s="33">
        <v>0</v>
      </c>
      <c r="N83" s="32" t="s">
        <v>151</v>
      </c>
      <c r="O83" s="34" t="s">
        <v>19</v>
      </c>
      <c r="P83" s="35" t="s">
        <v>34</v>
      </c>
      <c r="Q83" s="35" t="s">
        <v>20</v>
      </c>
      <c r="R83" s="79" t="s">
        <v>34</v>
      </c>
    </row>
    <row r="84" spans="1:18" s="2" customFormat="1" ht="51.75" thickBot="1" x14ac:dyDescent="0.25">
      <c r="A84" s="76" t="s">
        <v>152</v>
      </c>
      <c r="B84" s="25" t="s">
        <v>153</v>
      </c>
      <c r="C84" s="26" t="s">
        <v>21</v>
      </c>
      <c r="D84" s="27">
        <v>200</v>
      </c>
      <c r="E84" s="27">
        <v>100</v>
      </c>
      <c r="F84" s="27">
        <v>0</v>
      </c>
      <c r="G84" s="52">
        <v>100</v>
      </c>
      <c r="H84" s="111">
        <v>200</v>
      </c>
      <c r="I84" s="27">
        <v>100</v>
      </c>
      <c r="J84" s="27">
        <v>0</v>
      </c>
      <c r="K84" s="65">
        <v>100</v>
      </c>
      <c r="L84" s="58">
        <v>200</v>
      </c>
      <c r="M84" s="27">
        <v>200</v>
      </c>
      <c r="N84" s="26" t="s">
        <v>154</v>
      </c>
      <c r="O84" s="28" t="s">
        <v>19</v>
      </c>
      <c r="P84" s="29" t="s">
        <v>20</v>
      </c>
      <c r="Q84" s="29" t="s">
        <v>20</v>
      </c>
      <c r="R84" s="77" t="s">
        <v>20</v>
      </c>
    </row>
    <row r="85" spans="1:18" s="2" customFormat="1" ht="13.5" hidden="1" thickBot="1" x14ac:dyDescent="0.25">
      <c r="A85" s="76"/>
      <c r="B85" s="25"/>
      <c r="C85" s="26"/>
      <c r="D85" s="27"/>
      <c r="E85" s="27">
        <v>0</v>
      </c>
      <c r="F85" s="27">
        <v>0</v>
      </c>
      <c r="G85" s="52">
        <v>0</v>
      </c>
      <c r="H85" s="111">
        <v>0</v>
      </c>
      <c r="I85" s="27">
        <v>0</v>
      </c>
      <c r="J85" s="27">
        <v>0</v>
      </c>
      <c r="K85" s="65">
        <v>0</v>
      </c>
      <c r="L85" s="58">
        <v>0</v>
      </c>
      <c r="M85" s="27">
        <v>0</v>
      </c>
      <c r="N85" s="26"/>
      <c r="O85" s="28"/>
      <c r="P85" s="29"/>
      <c r="Q85" s="29"/>
      <c r="R85" s="77"/>
    </row>
    <row r="86" spans="1:18" s="2" customFormat="1" ht="26.25" thickBot="1" x14ac:dyDescent="0.25">
      <c r="A86" s="74" t="s">
        <v>155</v>
      </c>
      <c r="B86" s="20" t="s">
        <v>156</v>
      </c>
      <c r="C86" s="21"/>
      <c r="D86" s="22">
        <f t="shared" ref="D86:M86" si="8">D87+D89+D90</f>
        <v>797.7</v>
      </c>
      <c r="E86" s="22">
        <f t="shared" si="8"/>
        <v>126.2</v>
      </c>
      <c r="F86" s="22">
        <f t="shared" si="8"/>
        <v>3.0999999999999996</v>
      </c>
      <c r="G86" s="51">
        <f t="shared" si="8"/>
        <v>671.5</v>
      </c>
      <c r="H86" s="110">
        <f t="shared" si="8"/>
        <v>847.7</v>
      </c>
      <c r="I86" s="22">
        <f t="shared" si="8"/>
        <v>126.2</v>
      </c>
      <c r="J86" s="22">
        <f t="shared" si="8"/>
        <v>3.0999999999999996</v>
      </c>
      <c r="K86" s="64">
        <f t="shared" si="8"/>
        <v>721.5</v>
      </c>
      <c r="L86" s="57">
        <f t="shared" si="8"/>
        <v>1000</v>
      </c>
      <c r="M86" s="22">
        <f t="shared" si="8"/>
        <v>1000</v>
      </c>
      <c r="N86" s="21" t="s">
        <v>157</v>
      </c>
      <c r="O86" s="23" t="s">
        <v>23</v>
      </c>
      <c r="P86" s="24" t="s">
        <v>31</v>
      </c>
      <c r="Q86" s="24" t="s">
        <v>33</v>
      </c>
      <c r="R86" s="75" t="s">
        <v>33</v>
      </c>
    </row>
    <row r="87" spans="1:18" s="2" customFormat="1" ht="25.5" x14ac:dyDescent="0.2">
      <c r="A87" s="76" t="s">
        <v>158</v>
      </c>
      <c r="B87" s="25" t="s">
        <v>159</v>
      </c>
      <c r="C87" s="26" t="s">
        <v>21</v>
      </c>
      <c r="D87" s="30">
        <f>SUM(D88:D88)+50</f>
        <v>50</v>
      </c>
      <c r="E87" s="30">
        <f>SUM(E88:E88)+50</f>
        <v>50</v>
      </c>
      <c r="F87" s="30">
        <f>SUM(F88:F88)</f>
        <v>0</v>
      </c>
      <c r="G87" s="53">
        <f>SUM(G88:G88)</f>
        <v>0</v>
      </c>
      <c r="H87" s="112">
        <f>SUM(H88:H88)+100</f>
        <v>100</v>
      </c>
      <c r="I87" s="30">
        <f>SUM(I88:I88)+50</f>
        <v>50</v>
      </c>
      <c r="J87" s="30">
        <f>SUM(J88:J88)</f>
        <v>0</v>
      </c>
      <c r="K87" s="66">
        <f>SUM(K88:K88)+50</f>
        <v>50</v>
      </c>
      <c r="L87" s="59">
        <f>SUM(L88:L88)+1000</f>
        <v>1000</v>
      </c>
      <c r="M87" s="30">
        <f>SUM(M88:M88)+1000</f>
        <v>1000</v>
      </c>
      <c r="N87" s="26" t="s">
        <v>160</v>
      </c>
      <c r="O87" s="28" t="s">
        <v>23</v>
      </c>
      <c r="P87" s="29" t="s">
        <v>36</v>
      </c>
      <c r="Q87" s="29" t="s">
        <v>36</v>
      </c>
      <c r="R87" s="77" t="s">
        <v>36</v>
      </c>
    </row>
    <row r="88" spans="1:18" s="2" customFormat="1" ht="13.5" thickBot="1" x14ac:dyDescent="0.25">
      <c r="A88" s="78"/>
      <c r="B88" s="31"/>
      <c r="C88" s="32"/>
      <c r="D88" s="33">
        <v>0</v>
      </c>
      <c r="E88" s="33">
        <v>0</v>
      </c>
      <c r="F88" s="33">
        <v>0</v>
      </c>
      <c r="G88" s="54">
        <v>0</v>
      </c>
      <c r="H88" s="113">
        <v>0</v>
      </c>
      <c r="I88" s="33">
        <v>0</v>
      </c>
      <c r="J88" s="33">
        <v>0</v>
      </c>
      <c r="K88" s="67">
        <v>0</v>
      </c>
      <c r="L88" s="60">
        <v>0</v>
      </c>
      <c r="M88" s="33">
        <v>0</v>
      </c>
      <c r="N88" s="32" t="s">
        <v>110</v>
      </c>
      <c r="O88" s="34" t="s">
        <v>23</v>
      </c>
      <c r="P88" s="35" t="s">
        <v>29</v>
      </c>
      <c r="Q88" s="35" t="s">
        <v>34</v>
      </c>
      <c r="R88" s="79" t="s">
        <v>34</v>
      </c>
    </row>
    <row r="89" spans="1:18" s="2" customFormat="1" ht="39" thickBot="1" x14ac:dyDescent="0.25">
      <c r="A89" s="76" t="s">
        <v>161</v>
      </c>
      <c r="B89" s="25" t="s">
        <v>162</v>
      </c>
      <c r="C89" s="26" t="s">
        <v>21</v>
      </c>
      <c r="D89" s="27">
        <v>150.80000000000001</v>
      </c>
      <c r="E89" s="27">
        <v>0</v>
      </c>
      <c r="F89" s="27">
        <v>0</v>
      </c>
      <c r="G89" s="52">
        <v>150.80000000000001</v>
      </c>
      <c r="H89" s="111">
        <v>150.80000000000001</v>
      </c>
      <c r="I89" s="27">
        <v>0</v>
      </c>
      <c r="J89" s="27">
        <v>0</v>
      </c>
      <c r="K89" s="65">
        <v>150.80000000000001</v>
      </c>
      <c r="L89" s="58">
        <v>0</v>
      </c>
      <c r="M89" s="27">
        <v>0</v>
      </c>
      <c r="N89" s="26" t="s">
        <v>163</v>
      </c>
      <c r="O89" s="28" t="s">
        <v>19</v>
      </c>
      <c r="P89" s="29" t="s">
        <v>42</v>
      </c>
      <c r="Q89" s="29"/>
      <c r="R89" s="77"/>
    </row>
    <row r="90" spans="1:18" s="2" customFormat="1" ht="25.5" x14ac:dyDescent="0.2">
      <c r="A90" s="76" t="s">
        <v>164</v>
      </c>
      <c r="B90" s="25" t="s">
        <v>165</v>
      </c>
      <c r="C90" s="26"/>
      <c r="D90" s="30">
        <f t="shared" ref="D90:M90" si="9">SUM(D91:D92)</f>
        <v>596.90000000000009</v>
      </c>
      <c r="E90" s="30">
        <f t="shared" si="9"/>
        <v>76.2</v>
      </c>
      <c r="F90" s="30">
        <f t="shared" si="9"/>
        <v>3.0999999999999996</v>
      </c>
      <c r="G90" s="53">
        <f t="shared" si="9"/>
        <v>520.70000000000005</v>
      </c>
      <c r="H90" s="112">
        <f t="shared" si="9"/>
        <v>596.90000000000009</v>
      </c>
      <c r="I90" s="30">
        <f t="shared" si="9"/>
        <v>76.2</v>
      </c>
      <c r="J90" s="30">
        <f t="shared" si="9"/>
        <v>3.0999999999999996</v>
      </c>
      <c r="K90" s="66">
        <f t="shared" si="9"/>
        <v>520.70000000000005</v>
      </c>
      <c r="L90" s="59">
        <f t="shared" si="9"/>
        <v>0</v>
      </c>
      <c r="M90" s="30">
        <f t="shared" si="9"/>
        <v>0</v>
      </c>
      <c r="N90" s="26" t="s">
        <v>166</v>
      </c>
      <c r="O90" s="28" t="s">
        <v>19</v>
      </c>
      <c r="P90" s="29" t="s">
        <v>20</v>
      </c>
      <c r="Q90" s="29"/>
      <c r="R90" s="77"/>
    </row>
    <row r="91" spans="1:18" s="2" customFormat="1" x14ac:dyDescent="0.2">
      <c r="A91" s="78"/>
      <c r="B91" s="31"/>
      <c r="C91" s="32" t="s">
        <v>22</v>
      </c>
      <c r="D91" s="33">
        <v>288.3</v>
      </c>
      <c r="E91" s="33">
        <v>70.3</v>
      </c>
      <c r="F91" s="33">
        <v>2.8</v>
      </c>
      <c r="G91" s="54">
        <v>218</v>
      </c>
      <c r="H91" s="113">
        <v>288.3</v>
      </c>
      <c r="I91" s="33">
        <v>70.3</v>
      </c>
      <c r="J91" s="33">
        <v>2.8</v>
      </c>
      <c r="K91" s="67">
        <v>218</v>
      </c>
      <c r="L91" s="60">
        <v>0</v>
      </c>
      <c r="M91" s="33">
        <v>0</v>
      </c>
      <c r="N91" s="32"/>
      <c r="O91" s="34"/>
      <c r="P91" s="35"/>
      <c r="Q91" s="35"/>
      <c r="R91" s="79"/>
    </row>
    <row r="92" spans="1:18" s="2" customFormat="1" ht="13.5" thickBot="1" x14ac:dyDescent="0.25">
      <c r="A92" s="78"/>
      <c r="B92" s="31"/>
      <c r="C92" s="32" t="s">
        <v>21</v>
      </c>
      <c r="D92" s="33">
        <v>308.60000000000002</v>
      </c>
      <c r="E92" s="33">
        <v>5.9</v>
      </c>
      <c r="F92" s="33">
        <v>0.3</v>
      </c>
      <c r="G92" s="54">
        <v>302.7</v>
      </c>
      <c r="H92" s="113">
        <v>308.60000000000002</v>
      </c>
      <c r="I92" s="33">
        <v>5.9</v>
      </c>
      <c r="J92" s="33">
        <v>0.3</v>
      </c>
      <c r="K92" s="67">
        <v>302.7</v>
      </c>
      <c r="L92" s="60">
        <v>0</v>
      </c>
      <c r="M92" s="33">
        <v>0</v>
      </c>
      <c r="N92" s="32"/>
      <c r="O92" s="34"/>
      <c r="P92" s="35"/>
      <c r="Q92" s="35"/>
      <c r="R92" s="79"/>
    </row>
    <row r="93" spans="1:18" s="2" customFormat="1" ht="26.25" thickBot="1" x14ac:dyDescent="0.25">
      <c r="A93" s="74" t="s">
        <v>167</v>
      </c>
      <c r="B93" s="20" t="s">
        <v>168</v>
      </c>
      <c r="C93" s="21"/>
      <c r="D93" s="22">
        <f t="shared" ref="D93:M93" si="10">D94+D98+D101+D102</f>
        <v>2114.3000000000002</v>
      </c>
      <c r="E93" s="22">
        <f t="shared" si="10"/>
        <v>27.1</v>
      </c>
      <c r="F93" s="22">
        <f t="shared" si="10"/>
        <v>0</v>
      </c>
      <c r="G93" s="51">
        <f t="shared" si="10"/>
        <v>2087.1999999999998</v>
      </c>
      <c r="H93" s="110">
        <f t="shared" si="10"/>
        <v>2184.3000000000002</v>
      </c>
      <c r="I93" s="22">
        <f t="shared" si="10"/>
        <v>27.1</v>
      </c>
      <c r="J93" s="22">
        <f t="shared" si="10"/>
        <v>0</v>
      </c>
      <c r="K93" s="64">
        <f t="shared" si="10"/>
        <v>2157.1999999999998</v>
      </c>
      <c r="L93" s="57">
        <f t="shared" si="10"/>
        <v>1000</v>
      </c>
      <c r="M93" s="22">
        <f t="shared" si="10"/>
        <v>0</v>
      </c>
      <c r="N93" s="21" t="s">
        <v>169</v>
      </c>
      <c r="O93" s="23" t="s">
        <v>23</v>
      </c>
      <c r="P93" s="24" t="s">
        <v>33</v>
      </c>
      <c r="Q93" s="24" t="s">
        <v>29</v>
      </c>
      <c r="R93" s="75" t="s">
        <v>34</v>
      </c>
    </row>
    <row r="94" spans="1:18" s="2" customFormat="1" ht="38.25" x14ac:dyDescent="0.2">
      <c r="A94" s="76" t="s">
        <v>170</v>
      </c>
      <c r="B94" s="25" t="s">
        <v>171</v>
      </c>
      <c r="C94" s="26"/>
      <c r="D94" s="30">
        <f t="shared" ref="D94:M94" si="11">SUM(D95:D97)</f>
        <v>1079</v>
      </c>
      <c r="E94" s="30">
        <f t="shared" si="11"/>
        <v>0</v>
      </c>
      <c r="F94" s="30">
        <f t="shared" si="11"/>
        <v>0</v>
      </c>
      <c r="G94" s="53">
        <f t="shared" si="11"/>
        <v>1079</v>
      </c>
      <c r="H94" s="112">
        <f t="shared" si="11"/>
        <v>1079</v>
      </c>
      <c r="I94" s="30">
        <f t="shared" si="11"/>
        <v>0</v>
      </c>
      <c r="J94" s="30">
        <f t="shared" si="11"/>
        <v>0</v>
      </c>
      <c r="K94" s="66">
        <f t="shared" si="11"/>
        <v>1079</v>
      </c>
      <c r="L94" s="59">
        <f t="shared" si="11"/>
        <v>0</v>
      </c>
      <c r="M94" s="30">
        <f t="shared" si="11"/>
        <v>0</v>
      </c>
      <c r="N94" s="26" t="s">
        <v>172</v>
      </c>
      <c r="O94" s="28" t="s">
        <v>19</v>
      </c>
      <c r="P94" s="29" t="s">
        <v>20</v>
      </c>
      <c r="Q94" s="29" t="s">
        <v>34</v>
      </c>
      <c r="R94" s="77" t="s">
        <v>34</v>
      </c>
    </row>
    <row r="95" spans="1:18" s="2" customFormat="1" x14ac:dyDescent="0.2">
      <c r="A95" s="78"/>
      <c r="B95" s="31"/>
      <c r="C95" s="32"/>
      <c r="D95" s="33">
        <v>0</v>
      </c>
      <c r="E95" s="33">
        <v>0</v>
      </c>
      <c r="F95" s="33">
        <v>0</v>
      </c>
      <c r="G95" s="54">
        <v>0</v>
      </c>
      <c r="H95" s="113">
        <v>0</v>
      </c>
      <c r="I95" s="33">
        <v>0</v>
      </c>
      <c r="J95" s="33">
        <v>0</v>
      </c>
      <c r="K95" s="67">
        <v>0</v>
      </c>
      <c r="L95" s="60">
        <v>0</v>
      </c>
      <c r="M95" s="33">
        <v>0</v>
      </c>
      <c r="N95" s="32" t="s">
        <v>173</v>
      </c>
      <c r="O95" s="34" t="s">
        <v>19</v>
      </c>
      <c r="P95" s="35" t="s">
        <v>41</v>
      </c>
      <c r="Q95" s="35" t="s">
        <v>34</v>
      </c>
      <c r="R95" s="79" t="s">
        <v>34</v>
      </c>
    </row>
    <row r="96" spans="1:18" s="2" customFormat="1" x14ac:dyDescent="0.2">
      <c r="A96" s="78"/>
      <c r="B96" s="31"/>
      <c r="C96" s="32" t="s">
        <v>22</v>
      </c>
      <c r="D96" s="33">
        <v>1079</v>
      </c>
      <c r="E96" s="33">
        <v>0</v>
      </c>
      <c r="F96" s="33">
        <v>0</v>
      </c>
      <c r="G96" s="54">
        <v>1079</v>
      </c>
      <c r="H96" s="113">
        <v>1079</v>
      </c>
      <c r="I96" s="33">
        <v>0</v>
      </c>
      <c r="J96" s="33">
        <v>0</v>
      </c>
      <c r="K96" s="67">
        <v>1079</v>
      </c>
      <c r="L96" s="60">
        <v>0</v>
      </c>
      <c r="M96" s="33">
        <v>0</v>
      </c>
      <c r="N96" s="32"/>
      <c r="O96" s="34"/>
      <c r="P96" s="35"/>
      <c r="Q96" s="35"/>
      <c r="R96" s="79"/>
    </row>
    <row r="97" spans="1:18" s="2" customFormat="1" ht="13.5" thickBot="1" x14ac:dyDescent="0.25">
      <c r="A97" s="78"/>
      <c r="B97" s="31"/>
      <c r="C97" s="32" t="s">
        <v>21</v>
      </c>
      <c r="D97" s="33">
        <v>0</v>
      </c>
      <c r="E97" s="33">
        <v>0</v>
      </c>
      <c r="F97" s="33">
        <v>0</v>
      </c>
      <c r="G97" s="54">
        <v>0</v>
      </c>
      <c r="H97" s="113">
        <v>0</v>
      </c>
      <c r="I97" s="33">
        <v>0</v>
      </c>
      <c r="J97" s="33">
        <v>0</v>
      </c>
      <c r="K97" s="67">
        <v>0</v>
      </c>
      <c r="L97" s="60">
        <v>0</v>
      </c>
      <c r="M97" s="33">
        <v>0</v>
      </c>
      <c r="N97" s="32"/>
      <c r="O97" s="34"/>
      <c r="P97" s="35"/>
      <c r="Q97" s="35"/>
      <c r="R97" s="79"/>
    </row>
    <row r="98" spans="1:18" s="2" customFormat="1" ht="38.25" x14ac:dyDescent="0.2">
      <c r="A98" s="76" t="s">
        <v>174</v>
      </c>
      <c r="B98" s="25" t="s">
        <v>175</v>
      </c>
      <c r="C98" s="26"/>
      <c r="D98" s="30">
        <f t="shared" ref="D98:M98" si="12">SUM(D99:D100)</f>
        <v>35.299999999999997</v>
      </c>
      <c r="E98" s="30">
        <f t="shared" si="12"/>
        <v>27.1</v>
      </c>
      <c r="F98" s="30">
        <f t="shared" si="12"/>
        <v>0</v>
      </c>
      <c r="G98" s="53">
        <f t="shared" si="12"/>
        <v>8.1999999999999993</v>
      </c>
      <c r="H98" s="112">
        <f t="shared" si="12"/>
        <v>35.299999999999997</v>
      </c>
      <c r="I98" s="30">
        <f t="shared" si="12"/>
        <v>27.1</v>
      </c>
      <c r="J98" s="30">
        <f t="shared" si="12"/>
        <v>0</v>
      </c>
      <c r="K98" s="66">
        <f t="shared" si="12"/>
        <v>8.1999999999999993</v>
      </c>
      <c r="L98" s="59">
        <f t="shared" si="12"/>
        <v>0</v>
      </c>
      <c r="M98" s="30">
        <f t="shared" si="12"/>
        <v>0</v>
      </c>
      <c r="N98" s="26" t="s">
        <v>176</v>
      </c>
      <c r="O98" s="28" t="s">
        <v>19</v>
      </c>
      <c r="P98" s="29" t="s">
        <v>25</v>
      </c>
      <c r="Q98" s="29"/>
      <c r="R98" s="77"/>
    </row>
    <row r="99" spans="1:18" s="2" customFormat="1" x14ac:dyDescent="0.2">
      <c r="A99" s="78"/>
      <c r="B99" s="31"/>
      <c r="C99" s="32" t="s">
        <v>22</v>
      </c>
      <c r="D99" s="33">
        <v>16.399999999999999</v>
      </c>
      <c r="E99" s="33">
        <v>12.6</v>
      </c>
      <c r="F99" s="33">
        <v>0</v>
      </c>
      <c r="G99" s="54">
        <v>3.8</v>
      </c>
      <c r="H99" s="113">
        <v>16.399999999999999</v>
      </c>
      <c r="I99" s="33">
        <v>12.6</v>
      </c>
      <c r="J99" s="33">
        <v>0</v>
      </c>
      <c r="K99" s="67">
        <v>3.8</v>
      </c>
      <c r="L99" s="60">
        <v>0</v>
      </c>
      <c r="M99" s="33">
        <v>0</v>
      </c>
      <c r="N99" s="32"/>
      <c r="O99" s="34"/>
      <c r="P99" s="35"/>
      <c r="Q99" s="35"/>
      <c r="R99" s="79"/>
    </row>
    <row r="100" spans="1:18" s="2" customFormat="1" ht="13.5" thickBot="1" x14ac:dyDescent="0.25">
      <c r="A100" s="78"/>
      <c r="B100" s="31"/>
      <c r="C100" s="32" t="s">
        <v>21</v>
      </c>
      <c r="D100" s="33">
        <v>18.899999999999999</v>
      </c>
      <c r="E100" s="33">
        <v>14.5</v>
      </c>
      <c r="F100" s="33">
        <v>0</v>
      </c>
      <c r="G100" s="54">
        <v>4.4000000000000004</v>
      </c>
      <c r="H100" s="113">
        <v>18.899999999999999</v>
      </c>
      <c r="I100" s="33">
        <v>14.5</v>
      </c>
      <c r="J100" s="33">
        <v>0</v>
      </c>
      <c r="K100" s="67">
        <v>4.4000000000000004</v>
      </c>
      <c r="L100" s="60">
        <v>0</v>
      </c>
      <c r="M100" s="33">
        <v>0</v>
      </c>
      <c r="N100" s="32"/>
      <c r="O100" s="34"/>
      <c r="P100" s="35"/>
      <c r="Q100" s="35"/>
      <c r="R100" s="79"/>
    </row>
    <row r="101" spans="1:18" s="2" customFormat="1" ht="39" thickBot="1" x14ac:dyDescent="0.25">
      <c r="A101" s="76" t="s">
        <v>177</v>
      </c>
      <c r="B101" s="25" t="s">
        <v>178</v>
      </c>
      <c r="C101" s="26" t="s">
        <v>21</v>
      </c>
      <c r="D101" s="27">
        <v>1000</v>
      </c>
      <c r="E101" s="27">
        <v>0</v>
      </c>
      <c r="F101" s="27">
        <v>0</v>
      </c>
      <c r="G101" s="52">
        <v>1000</v>
      </c>
      <c r="H101" s="111">
        <v>1000</v>
      </c>
      <c r="I101" s="27">
        <v>0</v>
      </c>
      <c r="J101" s="27">
        <v>0</v>
      </c>
      <c r="K101" s="65">
        <v>1000</v>
      </c>
      <c r="L101" s="58">
        <v>1000</v>
      </c>
      <c r="M101" s="27">
        <v>0</v>
      </c>
      <c r="N101" s="26" t="s">
        <v>179</v>
      </c>
      <c r="O101" s="28" t="s">
        <v>19</v>
      </c>
      <c r="P101" s="29" t="s">
        <v>45</v>
      </c>
      <c r="Q101" s="29" t="s">
        <v>45</v>
      </c>
      <c r="R101" s="77" t="s">
        <v>34</v>
      </c>
    </row>
    <row r="102" spans="1:18" s="2" customFormat="1" ht="25.5" x14ac:dyDescent="0.2">
      <c r="A102" s="76" t="s">
        <v>180</v>
      </c>
      <c r="B102" s="25" t="s">
        <v>181</v>
      </c>
      <c r="C102" s="26" t="s">
        <v>21</v>
      </c>
      <c r="D102" s="30">
        <f>SUM(D103:D104)</f>
        <v>0</v>
      </c>
      <c r="E102" s="30">
        <f>SUM(E103:E104)</f>
        <v>0</v>
      </c>
      <c r="F102" s="30">
        <f>SUM(F103:F104)</f>
        <v>0</v>
      </c>
      <c r="G102" s="53">
        <f>SUM(G103:G104)</f>
        <v>0</v>
      </c>
      <c r="H102" s="112">
        <f>SUM(H103:H104)+70</f>
        <v>70</v>
      </c>
      <c r="I102" s="30">
        <f>SUM(I103:I104)</f>
        <v>0</v>
      </c>
      <c r="J102" s="30">
        <f>SUM(J103:J104)</f>
        <v>0</v>
      </c>
      <c r="K102" s="66">
        <f>SUM(K103:K104)+70</f>
        <v>70</v>
      </c>
      <c r="L102" s="59">
        <f>SUM(L103:L104)</f>
        <v>0</v>
      </c>
      <c r="M102" s="30">
        <f>SUM(M103:M104)</f>
        <v>0</v>
      </c>
      <c r="N102" s="26" t="s">
        <v>233</v>
      </c>
      <c r="O102" s="28" t="s">
        <v>23</v>
      </c>
      <c r="P102" s="29" t="s">
        <v>29</v>
      </c>
      <c r="Q102" s="29"/>
      <c r="R102" s="77"/>
    </row>
    <row r="103" spans="1:18" s="2" customFormat="1" x14ac:dyDescent="0.2">
      <c r="A103" s="78"/>
      <c r="B103" s="31"/>
      <c r="C103" s="32"/>
      <c r="D103" s="33">
        <v>0</v>
      </c>
      <c r="E103" s="33">
        <v>0</v>
      </c>
      <c r="F103" s="33">
        <v>0</v>
      </c>
      <c r="G103" s="54">
        <v>0</v>
      </c>
      <c r="H103" s="113">
        <v>0</v>
      </c>
      <c r="I103" s="33">
        <v>0</v>
      </c>
      <c r="J103" s="33">
        <v>0</v>
      </c>
      <c r="K103" s="67">
        <v>0</v>
      </c>
      <c r="L103" s="60">
        <v>0</v>
      </c>
      <c r="M103" s="33">
        <v>0</v>
      </c>
      <c r="N103" s="32" t="s">
        <v>231</v>
      </c>
      <c r="O103" s="34" t="s">
        <v>23</v>
      </c>
      <c r="P103" s="35" t="s">
        <v>29</v>
      </c>
      <c r="Q103" s="35"/>
      <c r="R103" s="79"/>
    </row>
    <row r="104" spans="1:18" s="2" customFormat="1" ht="13.5" thickBot="1" x14ac:dyDescent="0.25">
      <c r="A104" s="78"/>
      <c r="B104" s="31"/>
      <c r="C104" s="32"/>
      <c r="D104" s="33">
        <v>0</v>
      </c>
      <c r="E104" s="33">
        <v>0</v>
      </c>
      <c r="F104" s="33">
        <v>0</v>
      </c>
      <c r="G104" s="54">
        <v>0</v>
      </c>
      <c r="H104" s="113">
        <v>0</v>
      </c>
      <c r="I104" s="33">
        <v>0</v>
      </c>
      <c r="J104" s="33">
        <v>0</v>
      </c>
      <c r="K104" s="67">
        <v>0</v>
      </c>
      <c r="L104" s="60">
        <v>0</v>
      </c>
      <c r="M104" s="33">
        <v>0</v>
      </c>
      <c r="N104" s="32" t="s">
        <v>232</v>
      </c>
      <c r="O104" s="34" t="s">
        <v>23</v>
      </c>
      <c r="P104" s="35" t="s">
        <v>29</v>
      </c>
      <c r="Q104" s="35"/>
      <c r="R104" s="79"/>
    </row>
    <row r="105" spans="1:18" s="2" customFormat="1" ht="26.25" thickBot="1" x14ac:dyDescent="0.25">
      <c r="A105" s="74" t="s">
        <v>182</v>
      </c>
      <c r="B105" s="20" t="s">
        <v>183</v>
      </c>
      <c r="C105" s="21"/>
      <c r="D105" s="22">
        <f t="shared" ref="D105:M105" si="13">D106+D107+D109+D112+D113</f>
        <v>235</v>
      </c>
      <c r="E105" s="22">
        <f t="shared" si="13"/>
        <v>70</v>
      </c>
      <c r="F105" s="22">
        <f t="shared" si="13"/>
        <v>0</v>
      </c>
      <c r="G105" s="51">
        <f t="shared" si="13"/>
        <v>165</v>
      </c>
      <c r="H105" s="110">
        <f t="shared" si="13"/>
        <v>235</v>
      </c>
      <c r="I105" s="22">
        <f t="shared" si="13"/>
        <v>70</v>
      </c>
      <c r="J105" s="22">
        <f t="shared" si="13"/>
        <v>0</v>
      </c>
      <c r="K105" s="64">
        <f t="shared" si="13"/>
        <v>165</v>
      </c>
      <c r="L105" s="57">
        <f t="shared" si="13"/>
        <v>220</v>
      </c>
      <c r="M105" s="22">
        <f t="shared" si="13"/>
        <v>220</v>
      </c>
      <c r="N105" s="21" t="s">
        <v>184</v>
      </c>
      <c r="O105" s="23" t="s">
        <v>23</v>
      </c>
      <c r="P105" s="24" t="s">
        <v>26</v>
      </c>
      <c r="Q105" s="24" t="s">
        <v>28</v>
      </c>
      <c r="R105" s="75" t="s">
        <v>28</v>
      </c>
    </row>
    <row r="106" spans="1:18" s="2" customFormat="1" ht="9" hidden="1" customHeight="1" thickBot="1" x14ac:dyDescent="0.25">
      <c r="A106" s="76"/>
      <c r="B106" s="25"/>
      <c r="C106" s="26"/>
      <c r="D106" s="27">
        <v>0</v>
      </c>
      <c r="E106" s="27">
        <v>0</v>
      </c>
      <c r="F106" s="27">
        <v>0</v>
      </c>
      <c r="G106" s="52">
        <v>0</v>
      </c>
      <c r="H106" s="111">
        <v>0</v>
      </c>
      <c r="I106" s="27">
        <v>0</v>
      </c>
      <c r="J106" s="27">
        <v>0</v>
      </c>
      <c r="K106" s="65">
        <v>0</v>
      </c>
      <c r="L106" s="58">
        <v>0</v>
      </c>
      <c r="M106" s="27">
        <v>0</v>
      </c>
      <c r="N106" s="26"/>
      <c r="O106" s="28"/>
      <c r="P106" s="29"/>
      <c r="Q106" s="29"/>
      <c r="R106" s="77"/>
    </row>
    <row r="107" spans="1:18" s="2" customFormat="1" ht="51" x14ac:dyDescent="0.2">
      <c r="A107" s="76" t="s">
        <v>185</v>
      </c>
      <c r="B107" s="25" t="s">
        <v>186</v>
      </c>
      <c r="C107" s="26" t="s">
        <v>21</v>
      </c>
      <c r="D107" s="30">
        <f>SUM(D108:D108)+35</f>
        <v>35</v>
      </c>
      <c r="E107" s="30">
        <f>SUM(E108:E108)+20</f>
        <v>20</v>
      </c>
      <c r="F107" s="30">
        <f>SUM(F108:F108)</f>
        <v>0</v>
      </c>
      <c r="G107" s="53">
        <f>SUM(G108:G108)+15</f>
        <v>15</v>
      </c>
      <c r="H107" s="112">
        <f>SUM(H108:H108)+35</f>
        <v>35</v>
      </c>
      <c r="I107" s="30">
        <f>SUM(I108:I108)+20</f>
        <v>20</v>
      </c>
      <c r="J107" s="30">
        <f>SUM(J108:J108)</f>
        <v>0</v>
      </c>
      <c r="K107" s="66">
        <f>SUM(K108:K108)+15</f>
        <v>15</v>
      </c>
      <c r="L107" s="59">
        <f>SUM(L108:L108)+20</f>
        <v>20</v>
      </c>
      <c r="M107" s="30">
        <f>SUM(M108:M108)+20</f>
        <v>20</v>
      </c>
      <c r="N107" s="26" t="s">
        <v>188</v>
      </c>
      <c r="O107" s="28" t="s">
        <v>23</v>
      </c>
      <c r="P107" s="29" t="s">
        <v>36</v>
      </c>
      <c r="Q107" s="29" t="s">
        <v>25</v>
      </c>
      <c r="R107" s="77" t="s">
        <v>25</v>
      </c>
    </row>
    <row r="108" spans="1:18" s="2" customFormat="1" ht="26.25" thickBot="1" x14ac:dyDescent="0.25">
      <c r="A108" s="78"/>
      <c r="B108" s="31"/>
      <c r="C108" s="32"/>
      <c r="D108" s="33">
        <v>0</v>
      </c>
      <c r="E108" s="33">
        <v>0</v>
      </c>
      <c r="F108" s="33">
        <v>0</v>
      </c>
      <c r="G108" s="54">
        <v>0</v>
      </c>
      <c r="H108" s="113">
        <v>0</v>
      </c>
      <c r="I108" s="33">
        <v>0</v>
      </c>
      <c r="J108" s="33">
        <v>0</v>
      </c>
      <c r="K108" s="67">
        <v>0</v>
      </c>
      <c r="L108" s="60">
        <v>0</v>
      </c>
      <c r="M108" s="33">
        <v>0</v>
      </c>
      <c r="N108" s="32" t="s">
        <v>187</v>
      </c>
      <c r="O108" s="34" t="s">
        <v>23</v>
      </c>
      <c r="P108" s="35" t="s">
        <v>24</v>
      </c>
      <c r="Q108" s="35" t="s">
        <v>36</v>
      </c>
      <c r="R108" s="79" t="s">
        <v>36</v>
      </c>
    </row>
    <row r="109" spans="1:18" s="2" customFormat="1" hidden="1" x14ac:dyDescent="0.2">
      <c r="A109" s="76"/>
      <c r="B109" s="25"/>
      <c r="C109" s="26"/>
      <c r="D109" s="30">
        <f t="shared" ref="D109:M109" si="14">SUM(D110:D111)</f>
        <v>0</v>
      </c>
      <c r="E109" s="30">
        <f t="shared" si="14"/>
        <v>0</v>
      </c>
      <c r="F109" s="30">
        <f t="shared" si="14"/>
        <v>0</v>
      </c>
      <c r="G109" s="53">
        <f t="shared" si="14"/>
        <v>0</v>
      </c>
      <c r="H109" s="112">
        <f t="shared" si="14"/>
        <v>0</v>
      </c>
      <c r="I109" s="30">
        <f t="shared" si="14"/>
        <v>0</v>
      </c>
      <c r="J109" s="30">
        <f t="shared" si="14"/>
        <v>0</v>
      </c>
      <c r="K109" s="66">
        <f t="shared" si="14"/>
        <v>0</v>
      </c>
      <c r="L109" s="59">
        <f t="shared" si="14"/>
        <v>0</v>
      </c>
      <c r="M109" s="30">
        <f t="shared" si="14"/>
        <v>0</v>
      </c>
      <c r="N109" s="26"/>
      <c r="O109" s="28"/>
      <c r="P109" s="29"/>
      <c r="Q109" s="29"/>
      <c r="R109" s="77"/>
    </row>
    <row r="110" spans="1:18" s="2" customFormat="1" hidden="1" x14ac:dyDescent="0.2">
      <c r="A110" s="78"/>
      <c r="B110" s="31"/>
      <c r="C110" s="32"/>
      <c r="D110" s="33">
        <v>0</v>
      </c>
      <c r="E110" s="33">
        <v>0</v>
      </c>
      <c r="F110" s="33">
        <v>0</v>
      </c>
      <c r="G110" s="54">
        <v>0</v>
      </c>
      <c r="H110" s="113">
        <v>0</v>
      </c>
      <c r="I110" s="33">
        <v>0</v>
      </c>
      <c r="J110" s="33">
        <v>0</v>
      </c>
      <c r="K110" s="67">
        <v>0</v>
      </c>
      <c r="L110" s="60">
        <v>0</v>
      </c>
      <c r="M110" s="33">
        <v>0</v>
      </c>
      <c r="N110" s="32"/>
      <c r="O110" s="34"/>
      <c r="P110" s="35"/>
      <c r="Q110" s="35"/>
      <c r="R110" s="79"/>
    </row>
    <row r="111" spans="1:18" s="2" customFormat="1" ht="13.5" hidden="1" thickBot="1" x14ac:dyDescent="0.25">
      <c r="A111" s="78"/>
      <c r="B111" s="31"/>
      <c r="C111" s="32"/>
      <c r="D111" s="33">
        <v>0</v>
      </c>
      <c r="E111" s="33">
        <v>0</v>
      </c>
      <c r="F111" s="33">
        <v>0</v>
      </c>
      <c r="G111" s="54">
        <v>0</v>
      </c>
      <c r="H111" s="113">
        <v>0</v>
      </c>
      <c r="I111" s="33">
        <v>0</v>
      </c>
      <c r="J111" s="33">
        <v>0</v>
      </c>
      <c r="K111" s="67">
        <v>0</v>
      </c>
      <c r="L111" s="60">
        <v>0</v>
      </c>
      <c r="M111" s="33">
        <v>0</v>
      </c>
      <c r="N111" s="32"/>
      <c r="O111" s="34"/>
      <c r="P111" s="35"/>
      <c r="Q111" s="35"/>
      <c r="R111" s="79"/>
    </row>
    <row r="112" spans="1:18" s="2" customFormat="1" ht="26.25" thickBot="1" x14ac:dyDescent="0.25">
      <c r="A112" s="76" t="s">
        <v>189</v>
      </c>
      <c r="B112" s="25" t="s">
        <v>190</v>
      </c>
      <c r="C112" s="26" t="s">
        <v>21</v>
      </c>
      <c r="D112" s="27">
        <v>200</v>
      </c>
      <c r="E112" s="27">
        <v>50</v>
      </c>
      <c r="F112" s="27">
        <v>0</v>
      </c>
      <c r="G112" s="52">
        <v>150</v>
      </c>
      <c r="H112" s="111">
        <v>200</v>
      </c>
      <c r="I112" s="27">
        <v>50</v>
      </c>
      <c r="J112" s="27">
        <v>0</v>
      </c>
      <c r="K112" s="65">
        <v>150</v>
      </c>
      <c r="L112" s="58">
        <v>200</v>
      </c>
      <c r="M112" s="27">
        <v>200</v>
      </c>
      <c r="N112" s="26" t="s">
        <v>191</v>
      </c>
      <c r="O112" s="28" t="s">
        <v>19</v>
      </c>
      <c r="P112" s="29" t="s">
        <v>20</v>
      </c>
      <c r="Q112" s="29" t="s">
        <v>20</v>
      </c>
      <c r="R112" s="77" t="s">
        <v>20</v>
      </c>
    </row>
    <row r="113" spans="1:22" s="2" customFormat="1" ht="13.5" hidden="1" thickBot="1" x14ac:dyDescent="0.25">
      <c r="A113" s="76"/>
      <c r="B113" s="25"/>
      <c r="C113" s="26"/>
      <c r="D113" s="27"/>
      <c r="E113" s="27">
        <v>0</v>
      </c>
      <c r="F113" s="27">
        <v>0</v>
      </c>
      <c r="G113" s="52">
        <v>0</v>
      </c>
      <c r="H113" s="111">
        <v>0</v>
      </c>
      <c r="I113" s="27">
        <v>0</v>
      </c>
      <c r="J113" s="27">
        <v>0</v>
      </c>
      <c r="K113" s="65">
        <v>0</v>
      </c>
      <c r="L113" s="58">
        <v>0</v>
      </c>
      <c r="M113" s="27">
        <v>0</v>
      </c>
      <c r="N113" s="26"/>
      <c r="O113" s="28"/>
      <c r="P113" s="29"/>
      <c r="Q113" s="29"/>
      <c r="R113" s="77"/>
    </row>
    <row r="114" spans="1:22" s="2" customFormat="1" ht="26.25" thickBot="1" x14ac:dyDescent="0.25">
      <c r="A114" s="74" t="s">
        <v>192</v>
      </c>
      <c r="B114" s="20" t="s">
        <v>193</v>
      </c>
      <c r="C114" s="21"/>
      <c r="D114" s="22">
        <f t="shared" ref="D114:M114" si="15">SUM(D115:D115)</f>
        <v>87</v>
      </c>
      <c r="E114" s="22">
        <f t="shared" si="15"/>
        <v>62</v>
      </c>
      <c r="F114" s="22">
        <f t="shared" si="15"/>
        <v>0</v>
      </c>
      <c r="G114" s="51">
        <f t="shared" si="15"/>
        <v>25</v>
      </c>
      <c r="H114" s="110">
        <f t="shared" si="15"/>
        <v>87</v>
      </c>
      <c r="I114" s="22">
        <f t="shared" si="15"/>
        <v>62</v>
      </c>
      <c r="J114" s="22">
        <f t="shared" si="15"/>
        <v>0</v>
      </c>
      <c r="K114" s="64">
        <f t="shared" si="15"/>
        <v>25</v>
      </c>
      <c r="L114" s="57">
        <f t="shared" si="15"/>
        <v>65</v>
      </c>
      <c r="M114" s="22">
        <f t="shared" si="15"/>
        <v>65</v>
      </c>
      <c r="N114" s="21"/>
      <c r="O114" s="23"/>
      <c r="P114" s="24"/>
      <c r="Q114" s="24"/>
      <c r="R114" s="75"/>
    </row>
    <row r="115" spans="1:22" s="2" customFormat="1" ht="26.25" thickBot="1" x14ac:dyDescent="0.25">
      <c r="A115" s="80" t="s">
        <v>194</v>
      </c>
      <c r="B115" s="81" t="s">
        <v>195</v>
      </c>
      <c r="C115" s="82" t="s">
        <v>21</v>
      </c>
      <c r="D115" s="68">
        <v>87</v>
      </c>
      <c r="E115" s="68">
        <v>62</v>
      </c>
      <c r="F115" s="68">
        <v>0</v>
      </c>
      <c r="G115" s="83">
        <v>25</v>
      </c>
      <c r="H115" s="114">
        <v>87</v>
      </c>
      <c r="I115" s="68">
        <v>62</v>
      </c>
      <c r="J115" s="68">
        <v>0</v>
      </c>
      <c r="K115" s="69">
        <v>25</v>
      </c>
      <c r="L115" s="84">
        <v>65</v>
      </c>
      <c r="M115" s="68">
        <v>65</v>
      </c>
      <c r="N115" s="82" t="s">
        <v>196</v>
      </c>
      <c r="O115" s="85" t="s">
        <v>23</v>
      </c>
      <c r="P115" s="86" t="s">
        <v>29</v>
      </c>
      <c r="Q115" s="86"/>
      <c r="R115" s="87"/>
    </row>
    <row r="116" spans="1:22" s="2" customFormat="1" x14ac:dyDescent="0.2">
      <c r="A116" s="36"/>
      <c r="B116" s="36"/>
      <c r="C116" s="37"/>
      <c r="D116" s="38"/>
      <c r="E116" s="38"/>
      <c r="F116" s="38"/>
      <c r="G116" s="38"/>
      <c r="H116" s="38"/>
      <c r="I116" s="38"/>
      <c r="J116" s="38"/>
      <c r="K116" s="38"/>
      <c r="L116" s="38"/>
      <c r="M116" s="38"/>
      <c r="N116" s="37"/>
      <c r="O116" s="39"/>
      <c r="P116" s="40"/>
      <c r="Q116" s="40"/>
      <c r="R116" s="40"/>
      <c r="S116" s="1"/>
      <c r="T116" s="1"/>
      <c r="U116" s="1"/>
      <c r="V116" s="1"/>
    </row>
    <row r="117" spans="1:22" s="2" customFormat="1" x14ac:dyDescent="0.2">
      <c r="A117" s="1"/>
      <c r="B117" s="193" t="s">
        <v>197</v>
      </c>
      <c r="C117" s="194"/>
      <c r="D117" s="194"/>
      <c r="E117" s="194"/>
      <c r="F117" s="194"/>
      <c r="G117" s="194"/>
      <c r="H117" s="1"/>
      <c r="I117" s="1"/>
      <c r="J117" s="1"/>
      <c r="K117" s="1"/>
      <c r="L117" s="1"/>
      <c r="M117" s="1"/>
      <c r="N117" s="1"/>
      <c r="O117" s="1"/>
      <c r="P117" s="1"/>
      <c r="Q117" s="1"/>
      <c r="R117" s="1"/>
    </row>
    <row r="118" spans="1:22" s="2" customFormat="1" ht="13.5" thickBot="1" x14ac:dyDescent="0.25">
      <c r="A118" s="1"/>
      <c r="B118" s="48"/>
      <c r="C118" s="48"/>
      <c r="D118" s="48"/>
      <c r="E118" s="48"/>
      <c r="F118" s="48"/>
      <c r="G118" s="48" t="s">
        <v>198</v>
      </c>
      <c r="H118" s="1"/>
      <c r="I118" s="1"/>
      <c r="J118" s="1"/>
      <c r="K118" s="1"/>
      <c r="L118" s="1"/>
      <c r="M118" s="1"/>
      <c r="N118" s="1"/>
      <c r="O118" s="1"/>
      <c r="P118" s="1"/>
      <c r="Q118" s="1"/>
      <c r="R118" s="1"/>
    </row>
    <row r="119" spans="1:22" s="2" customFormat="1" ht="76.5" x14ac:dyDescent="0.2">
      <c r="A119" s="1"/>
      <c r="B119" s="94" t="s">
        <v>199</v>
      </c>
      <c r="C119" s="95"/>
      <c r="D119" s="96" t="s">
        <v>200</v>
      </c>
      <c r="E119" s="90" t="s">
        <v>5</v>
      </c>
      <c r="F119" s="97" t="s">
        <v>201</v>
      </c>
      <c r="G119" s="98" t="s">
        <v>202</v>
      </c>
      <c r="H119" s="1"/>
      <c r="I119" s="1"/>
      <c r="J119" s="1"/>
      <c r="K119" s="1"/>
      <c r="L119" s="1"/>
      <c r="M119" s="1"/>
      <c r="N119" s="1"/>
      <c r="O119" s="1"/>
      <c r="P119" s="1"/>
      <c r="Q119" s="1"/>
      <c r="R119" s="1"/>
    </row>
    <row r="120" spans="1:22" s="2" customFormat="1" x14ac:dyDescent="0.2">
      <c r="A120" s="1"/>
      <c r="B120" s="99" t="s">
        <v>203</v>
      </c>
      <c r="C120" s="4"/>
      <c r="D120" s="88">
        <v>11007.3</v>
      </c>
      <c r="E120" s="91">
        <v>8615.9</v>
      </c>
      <c r="F120" s="5">
        <v>12969</v>
      </c>
      <c r="G120" s="100">
        <v>12209.3</v>
      </c>
      <c r="H120" s="1"/>
      <c r="I120" s="1"/>
      <c r="J120" s="1"/>
      <c r="K120" s="1"/>
      <c r="L120" s="1"/>
      <c r="M120" s="1"/>
      <c r="N120" s="1"/>
      <c r="O120" s="1"/>
      <c r="P120" s="1"/>
      <c r="Q120" s="1"/>
      <c r="R120" s="1"/>
    </row>
    <row r="121" spans="1:22" s="2" customFormat="1" x14ac:dyDescent="0.2">
      <c r="A121" s="1"/>
      <c r="B121" s="101" t="s">
        <v>204</v>
      </c>
      <c r="C121" s="3"/>
      <c r="D121" s="89">
        <v>802.4</v>
      </c>
      <c r="E121" s="92">
        <v>702.4</v>
      </c>
      <c r="F121" s="6">
        <v>12969</v>
      </c>
      <c r="G121" s="102">
        <v>12209.3</v>
      </c>
      <c r="H121" s="1"/>
      <c r="I121" s="1"/>
      <c r="J121" s="1"/>
      <c r="K121" s="1"/>
      <c r="L121" s="1"/>
      <c r="M121" s="1"/>
      <c r="N121" s="1"/>
      <c r="O121" s="1"/>
      <c r="P121" s="1"/>
      <c r="Q121" s="1"/>
      <c r="R121" s="1"/>
    </row>
    <row r="122" spans="1:22" s="2" customFormat="1" x14ac:dyDescent="0.2">
      <c r="A122" s="1"/>
      <c r="B122" s="101" t="s">
        <v>205</v>
      </c>
      <c r="C122" s="3"/>
      <c r="D122" s="89">
        <v>4</v>
      </c>
      <c r="E122" s="92">
        <v>4</v>
      </c>
      <c r="F122" s="6">
        <v>0</v>
      </c>
      <c r="G122" s="102">
        <v>0</v>
      </c>
      <c r="H122" s="1"/>
      <c r="I122" s="1"/>
      <c r="J122" s="1"/>
      <c r="K122" s="1"/>
      <c r="L122" s="1"/>
      <c r="M122" s="1"/>
      <c r="N122" s="1"/>
      <c r="O122" s="1"/>
      <c r="P122" s="1"/>
      <c r="Q122" s="1"/>
      <c r="R122" s="1"/>
    </row>
    <row r="123" spans="1:22" s="2" customFormat="1" x14ac:dyDescent="0.2">
      <c r="A123" s="1"/>
      <c r="B123" s="101" t="s">
        <v>206</v>
      </c>
      <c r="C123" s="3"/>
      <c r="D123" s="89">
        <v>10204.9</v>
      </c>
      <c r="E123" s="92">
        <v>7913.5</v>
      </c>
      <c r="F123" s="6">
        <v>0</v>
      </c>
      <c r="G123" s="102">
        <v>0</v>
      </c>
      <c r="H123" s="1"/>
      <c r="I123" s="1"/>
      <c r="J123" s="1"/>
      <c r="K123" s="1"/>
      <c r="L123" s="1"/>
      <c r="M123" s="1"/>
      <c r="N123" s="1"/>
      <c r="O123" s="1"/>
      <c r="P123" s="1"/>
      <c r="Q123" s="1"/>
      <c r="R123" s="1"/>
    </row>
    <row r="124" spans="1:22" s="2" customFormat="1" x14ac:dyDescent="0.2">
      <c r="A124" s="1"/>
      <c r="B124" s="99" t="s">
        <v>207</v>
      </c>
      <c r="C124" s="4"/>
      <c r="D124" s="88">
        <v>11007.3</v>
      </c>
      <c r="E124" s="91">
        <v>8615.9</v>
      </c>
      <c r="F124" s="5">
        <v>12969</v>
      </c>
      <c r="G124" s="100">
        <v>12209.3</v>
      </c>
      <c r="H124" s="1"/>
      <c r="I124" s="1"/>
      <c r="J124" s="1"/>
      <c r="K124" s="1"/>
      <c r="L124" s="1"/>
      <c r="M124" s="1"/>
      <c r="N124" s="1"/>
      <c r="O124" s="1"/>
      <c r="P124" s="1"/>
      <c r="Q124" s="1"/>
      <c r="R124" s="1"/>
    </row>
    <row r="125" spans="1:22" s="2" customFormat="1" x14ac:dyDescent="0.2">
      <c r="A125" s="1"/>
      <c r="B125" s="103" t="s">
        <v>208</v>
      </c>
      <c r="C125" s="3"/>
      <c r="D125" s="89">
        <v>11007.3</v>
      </c>
      <c r="E125" s="92">
        <v>8615.9</v>
      </c>
      <c r="F125" s="6">
        <v>12969</v>
      </c>
      <c r="G125" s="102">
        <v>12209.3</v>
      </c>
      <c r="H125" s="1"/>
      <c r="I125" s="1"/>
      <c r="J125" s="1"/>
      <c r="K125" s="1"/>
      <c r="L125" s="1"/>
      <c r="M125" s="1"/>
      <c r="N125" s="1"/>
      <c r="O125" s="1"/>
      <c r="P125" s="1"/>
      <c r="Q125" s="1"/>
      <c r="R125" s="1"/>
    </row>
    <row r="126" spans="1:22" s="2" customFormat="1" ht="25.5" x14ac:dyDescent="0.2">
      <c r="A126" s="1"/>
      <c r="B126" s="103" t="s">
        <v>209</v>
      </c>
      <c r="C126" s="3"/>
      <c r="D126" s="89">
        <v>11007.3</v>
      </c>
      <c r="E126" s="92">
        <v>8615.9</v>
      </c>
      <c r="F126" s="6">
        <v>12969</v>
      </c>
      <c r="G126" s="102">
        <v>12209.3</v>
      </c>
      <c r="H126" s="1"/>
      <c r="I126" s="1"/>
      <c r="J126" s="1"/>
      <c r="K126" s="1"/>
      <c r="L126" s="1"/>
      <c r="M126" s="1"/>
      <c r="N126" s="1"/>
      <c r="O126" s="1"/>
      <c r="P126" s="1"/>
      <c r="Q126" s="1"/>
      <c r="R126" s="1"/>
    </row>
    <row r="127" spans="1:22" s="2" customFormat="1" x14ac:dyDescent="0.2">
      <c r="A127" s="1"/>
      <c r="B127" s="103" t="s">
        <v>210</v>
      </c>
      <c r="C127" s="3"/>
      <c r="D127" s="89">
        <v>7502.7</v>
      </c>
      <c r="E127" s="92">
        <v>5111.3</v>
      </c>
      <c r="F127" s="6">
        <v>10769</v>
      </c>
      <c r="G127" s="102">
        <v>10009.299999999999</v>
      </c>
      <c r="H127" s="1"/>
      <c r="I127" s="1"/>
      <c r="J127" s="1"/>
      <c r="K127" s="1"/>
      <c r="L127" s="1"/>
      <c r="M127" s="1"/>
      <c r="N127" s="1"/>
      <c r="O127" s="1"/>
      <c r="P127" s="1"/>
      <c r="Q127" s="1"/>
      <c r="R127" s="1"/>
    </row>
    <row r="128" spans="1:22" s="2" customFormat="1" ht="25.5" x14ac:dyDescent="0.2">
      <c r="A128" s="1"/>
      <c r="B128" s="103" t="s">
        <v>211</v>
      </c>
      <c r="C128" s="3"/>
      <c r="D128" s="89">
        <v>3504.6</v>
      </c>
      <c r="E128" s="92">
        <v>3504.6</v>
      </c>
      <c r="F128" s="6">
        <v>2200</v>
      </c>
      <c r="G128" s="102">
        <v>2200</v>
      </c>
      <c r="H128" s="1"/>
      <c r="I128" s="1"/>
      <c r="J128" s="1"/>
      <c r="K128" s="1"/>
      <c r="L128" s="1"/>
      <c r="M128" s="1"/>
      <c r="N128" s="1"/>
      <c r="O128" s="1"/>
      <c r="P128" s="1"/>
      <c r="Q128" s="1"/>
      <c r="R128" s="1"/>
    </row>
    <row r="129" spans="1:18" s="2" customFormat="1" x14ac:dyDescent="0.2">
      <c r="A129" s="1"/>
      <c r="B129" s="103" t="s">
        <v>212</v>
      </c>
      <c r="C129" s="3"/>
      <c r="D129" s="89">
        <v>0</v>
      </c>
      <c r="E129" s="92">
        <v>0</v>
      </c>
      <c r="F129" s="6">
        <v>0</v>
      </c>
      <c r="G129" s="102">
        <v>0</v>
      </c>
      <c r="H129" s="1"/>
      <c r="I129" s="1"/>
      <c r="J129" s="1"/>
      <c r="K129" s="1"/>
      <c r="L129" s="1"/>
      <c r="M129" s="1"/>
      <c r="N129" s="1"/>
      <c r="O129" s="1"/>
      <c r="P129" s="1"/>
      <c r="Q129" s="1"/>
      <c r="R129" s="1"/>
    </row>
    <row r="130" spans="1:18" s="2" customFormat="1" ht="25.5" x14ac:dyDescent="0.2">
      <c r="A130" s="1"/>
      <c r="B130" s="103" t="s">
        <v>213</v>
      </c>
      <c r="C130" s="3"/>
      <c r="D130" s="89">
        <v>0</v>
      </c>
      <c r="E130" s="92">
        <v>0</v>
      </c>
      <c r="F130" s="6">
        <v>0</v>
      </c>
      <c r="G130" s="102">
        <v>0</v>
      </c>
      <c r="H130" s="1"/>
      <c r="I130" s="1"/>
      <c r="J130" s="1"/>
      <c r="K130" s="1"/>
      <c r="L130" s="1"/>
      <c r="M130" s="1"/>
      <c r="N130" s="1"/>
      <c r="O130" s="1"/>
      <c r="P130" s="1"/>
      <c r="Q130" s="1"/>
      <c r="R130" s="1"/>
    </row>
    <row r="131" spans="1:18" s="2" customFormat="1" ht="13.5" thickBot="1" x14ac:dyDescent="0.25">
      <c r="A131" s="1"/>
      <c r="B131" s="104" t="s">
        <v>214</v>
      </c>
      <c r="C131" s="105"/>
      <c r="D131" s="106">
        <v>0</v>
      </c>
      <c r="E131" s="93">
        <v>0</v>
      </c>
      <c r="F131" s="107">
        <v>0</v>
      </c>
      <c r="G131" s="108">
        <v>0</v>
      </c>
      <c r="H131" s="1"/>
      <c r="I131" s="1"/>
      <c r="J131" s="1"/>
      <c r="K131" s="1"/>
      <c r="L131" s="1"/>
      <c r="M131" s="1"/>
      <c r="N131" s="1"/>
      <c r="O131" s="1"/>
      <c r="P131" s="1"/>
      <c r="Q131" s="1"/>
      <c r="R131" s="1"/>
    </row>
    <row r="132" spans="1:18" s="2" customFormat="1" x14ac:dyDescent="0.2">
      <c r="A132" s="1"/>
      <c r="B132" s="1"/>
      <c r="C132" s="1"/>
      <c r="D132" s="1"/>
      <c r="E132" s="1"/>
      <c r="F132" s="1"/>
      <c r="G132" s="1"/>
      <c r="H132" s="1"/>
      <c r="I132" s="1"/>
      <c r="J132" s="1"/>
      <c r="K132" s="1"/>
      <c r="L132" s="1"/>
      <c r="M132" s="1"/>
      <c r="N132" s="1"/>
      <c r="O132" s="1"/>
      <c r="P132" s="1"/>
      <c r="Q132" s="1"/>
      <c r="R132" s="1"/>
    </row>
    <row r="133" spans="1:18" s="2" customFormat="1" x14ac:dyDescent="0.2">
      <c r="A133" s="1"/>
      <c r="B133" s="1"/>
      <c r="C133" s="1"/>
      <c r="D133" s="1"/>
      <c r="E133" s="1"/>
      <c r="F133" s="1"/>
      <c r="G133" s="1"/>
      <c r="H133" s="1"/>
      <c r="I133" s="1"/>
      <c r="J133" s="1"/>
      <c r="K133" s="1"/>
      <c r="L133" s="1"/>
      <c r="M133" s="1"/>
      <c r="N133" s="1"/>
      <c r="O133" s="1"/>
      <c r="P133" s="1"/>
      <c r="Q133" s="1"/>
      <c r="R133" s="1"/>
    </row>
    <row r="134" spans="1:18" s="2" customFormat="1" x14ac:dyDescent="0.2">
      <c r="A134" s="1"/>
      <c r="B134" s="1"/>
      <c r="C134" s="1"/>
      <c r="D134" s="1"/>
      <c r="E134" s="1"/>
      <c r="F134" s="1"/>
      <c r="G134" s="1"/>
      <c r="H134" s="1"/>
      <c r="I134" s="1"/>
      <c r="J134" s="1"/>
      <c r="K134" s="1"/>
      <c r="L134" s="1"/>
      <c r="M134" s="1"/>
      <c r="N134" s="1"/>
      <c r="O134" s="1"/>
      <c r="P134" s="1"/>
      <c r="Q134" s="1"/>
      <c r="R134" s="1"/>
    </row>
    <row r="135" spans="1:18" s="2" customFormat="1" x14ac:dyDescent="0.2">
      <c r="A135" s="1"/>
      <c r="B135" s="1"/>
      <c r="C135" s="1"/>
      <c r="D135" s="1"/>
      <c r="E135" s="1"/>
      <c r="F135" s="1"/>
      <c r="G135" s="1"/>
      <c r="H135" s="1"/>
      <c r="I135" s="1"/>
      <c r="J135" s="1"/>
      <c r="K135" s="1"/>
      <c r="L135" s="1"/>
      <c r="M135" s="1"/>
      <c r="N135" s="1"/>
      <c r="O135" s="1"/>
      <c r="P135" s="1"/>
      <c r="Q135" s="1"/>
      <c r="R135" s="1"/>
    </row>
  </sheetData>
  <mergeCells count="20">
    <mergeCell ref="B117:G117"/>
    <mergeCell ref="H4:K4"/>
    <mergeCell ref="N4:R4"/>
    <mergeCell ref="E5:F5"/>
    <mergeCell ref="I5:J5"/>
    <mergeCell ref="P5:R5"/>
    <mergeCell ref="A1:R1"/>
    <mergeCell ref="A4:A6"/>
    <mergeCell ref="B4:B6"/>
    <mergeCell ref="C4:C6"/>
    <mergeCell ref="D5:D6"/>
    <mergeCell ref="G5:G6"/>
    <mergeCell ref="H5:H6"/>
    <mergeCell ref="K5:K6"/>
    <mergeCell ref="L4:L6"/>
    <mergeCell ref="M4:M6"/>
    <mergeCell ref="N5:N6"/>
    <mergeCell ref="O5:O6"/>
    <mergeCell ref="D4:G4"/>
    <mergeCell ref="Q3:R3"/>
  </mergeCells>
  <pageMargins left="0.4" right="0.4" top="0.4" bottom="0.4" header="0.4" footer="0.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0"/>
  <sheetViews>
    <sheetView workbookViewId="0">
      <selection activeCell="I26" sqref="I25:I26"/>
    </sheetView>
  </sheetViews>
  <sheetFormatPr defaultRowHeight="15" x14ac:dyDescent="0.25"/>
  <cols>
    <col min="1" max="1" width="36.140625" style="46" customWidth="1"/>
    <col min="2" max="2" width="0" style="46" hidden="1" customWidth="1"/>
    <col min="3" max="4" width="12.42578125" style="46" customWidth="1"/>
    <col min="5" max="5" width="10.28515625" style="46" customWidth="1"/>
    <col min="6" max="6" width="13.140625" style="46" customWidth="1"/>
    <col min="7" max="7" width="10.28515625" style="46" customWidth="1"/>
    <col min="8" max="8" width="0" style="46" hidden="1" customWidth="1"/>
    <col min="9" max="16384" width="9.140625" style="46"/>
  </cols>
  <sheetData>
    <row r="2" spans="1:7" ht="15" customHeight="1" x14ac:dyDescent="0.25">
      <c r="A2" s="143" t="s">
        <v>197</v>
      </c>
      <c r="B2" s="201"/>
      <c r="C2" s="201"/>
      <c r="D2" s="201"/>
      <c r="E2" s="201"/>
      <c r="F2" s="201"/>
      <c r="G2" s="201"/>
    </row>
    <row r="4" spans="1:7" ht="15" customHeight="1" x14ac:dyDescent="0.25"/>
    <row r="6" spans="1:7" ht="63.75" customHeight="1" x14ac:dyDescent="0.25">
      <c r="A6" s="41" t="s">
        <v>199</v>
      </c>
      <c r="C6" s="41" t="s">
        <v>226</v>
      </c>
      <c r="D6" s="41" t="s">
        <v>227</v>
      </c>
      <c r="E6" s="41" t="s">
        <v>228</v>
      </c>
      <c r="F6" s="41" t="s">
        <v>229</v>
      </c>
      <c r="G6" s="41" t="s">
        <v>230</v>
      </c>
    </row>
    <row r="7" spans="1:7" x14ac:dyDescent="0.25">
      <c r="A7" s="42" t="s">
        <v>203</v>
      </c>
      <c r="C7" s="43">
        <v>1091</v>
      </c>
      <c r="D7" s="43">
        <v>11007.3</v>
      </c>
      <c r="E7" s="43">
        <v>8615.9</v>
      </c>
      <c r="F7" s="43">
        <v>12969</v>
      </c>
      <c r="G7" s="43">
        <v>12209.3</v>
      </c>
    </row>
    <row r="8" spans="1:7" x14ac:dyDescent="0.25">
      <c r="A8" s="42" t="s">
        <v>204</v>
      </c>
      <c r="C8" s="43">
        <v>133</v>
      </c>
      <c r="D8" s="43">
        <v>802.4</v>
      </c>
      <c r="E8" s="43">
        <v>702.4</v>
      </c>
      <c r="F8" s="43">
        <v>12969</v>
      </c>
      <c r="G8" s="43">
        <v>12209.3</v>
      </c>
    </row>
    <row r="9" spans="1:7" x14ac:dyDescent="0.25">
      <c r="A9" s="42" t="s">
        <v>205</v>
      </c>
      <c r="C9" s="43">
        <v>4.0999999999999996</v>
      </c>
      <c r="D9" s="43">
        <v>4</v>
      </c>
      <c r="E9" s="43">
        <v>4</v>
      </c>
      <c r="F9" s="43">
        <v>0</v>
      </c>
      <c r="G9" s="43">
        <v>0</v>
      </c>
    </row>
    <row r="10" spans="1:7" x14ac:dyDescent="0.25">
      <c r="A10" s="42" t="s">
        <v>206</v>
      </c>
      <c r="C10" s="43">
        <v>958</v>
      </c>
      <c r="D10" s="43">
        <v>10204.9</v>
      </c>
      <c r="E10" s="43">
        <v>7913.5</v>
      </c>
      <c r="F10" s="43">
        <v>0</v>
      </c>
      <c r="G10" s="43">
        <v>0</v>
      </c>
    </row>
    <row r="11" spans="1:7" x14ac:dyDescent="0.25">
      <c r="A11" s="42" t="s">
        <v>207</v>
      </c>
      <c r="C11" s="43">
        <v>1090.9000000000001</v>
      </c>
      <c r="D11" s="43">
        <v>11007.3</v>
      </c>
      <c r="E11" s="43">
        <v>8615.9</v>
      </c>
      <c r="F11" s="43">
        <v>12969</v>
      </c>
      <c r="G11" s="43">
        <v>12209.3</v>
      </c>
    </row>
    <row r="12" spans="1:7" x14ac:dyDescent="0.25">
      <c r="A12" s="44" t="s">
        <v>208</v>
      </c>
      <c r="C12" s="43">
        <v>1090.4000000000001</v>
      </c>
      <c r="D12" s="43">
        <v>11007.3</v>
      </c>
      <c r="E12" s="43">
        <v>8615.9</v>
      </c>
      <c r="F12" s="43">
        <v>12969</v>
      </c>
      <c r="G12" s="43">
        <v>12209.3</v>
      </c>
    </row>
    <row r="13" spans="1:7" ht="25.5" x14ac:dyDescent="0.25">
      <c r="A13" s="44" t="s">
        <v>209</v>
      </c>
      <c r="C13" s="43">
        <v>1090.4000000000001</v>
      </c>
      <c r="D13" s="43">
        <v>11007.3</v>
      </c>
      <c r="E13" s="43">
        <v>8615.9</v>
      </c>
      <c r="F13" s="43">
        <v>12969</v>
      </c>
      <c r="G13" s="43">
        <v>12209.3</v>
      </c>
    </row>
    <row r="14" spans="1:7" x14ac:dyDescent="0.25">
      <c r="A14" s="44" t="s">
        <v>210</v>
      </c>
      <c r="C14" s="43">
        <v>629.29999999999995</v>
      </c>
      <c r="D14" s="43">
        <v>7502.7</v>
      </c>
      <c r="E14" s="43">
        <v>5111.3</v>
      </c>
      <c r="F14" s="43">
        <v>10769</v>
      </c>
      <c r="G14" s="43">
        <v>10009.299999999999</v>
      </c>
    </row>
    <row r="15" spans="1:7" ht="25.5" x14ac:dyDescent="0.25">
      <c r="A15" s="44" t="s">
        <v>211</v>
      </c>
      <c r="C15" s="43">
        <v>461.1</v>
      </c>
      <c r="D15" s="43">
        <v>3504.6</v>
      </c>
      <c r="E15" s="43">
        <v>3504.6</v>
      </c>
      <c r="F15" s="43">
        <v>2200</v>
      </c>
      <c r="G15" s="43">
        <v>2200</v>
      </c>
    </row>
    <row r="16" spans="1:7" x14ac:dyDescent="0.25">
      <c r="A16" s="44" t="s">
        <v>212</v>
      </c>
      <c r="C16" s="43">
        <v>0</v>
      </c>
      <c r="D16" s="43">
        <v>0</v>
      </c>
      <c r="E16" s="43">
        <v>0</v>
      </c>
      <c r="F16" s="43">
        <v>0</v>
      </c>
      <c r="G16" s="43">
        <v>0</v>
      </c>
    </row>
    <row r="17" spans="1:7" ht="25.5" x14ac:dyDescent="0.25">
      <c r="A17" s="44" t="s">
        <v>213</v>
      </c>
      <c r="C17" s="43">
        <v>0.5</v>
      </c>
      <c r="D17" s="43">
        <v>0</v>
      </c>
      <c r="E17" s="43">
        <v>0</v>
      </c>
      <c r="F17" s="43">
        <v>0</v>
      </c>
      <c r="G17" s="43">
        <v>0</v>
      </c>
    </row>
    <row r="18" spans="1:7" x14ac:dyDescent="0.25">
      <c r="A18" s="44" t="s">
        <v>214</v>
      </c>
      <c r="C18" s="43">
        <v>0</v>
      </c>
      <c r="D18" s="43">
        <v>0</v>
      </c>
      <c r="E18" s="43">
        <v>0</v>
      </c>
      <c r="F18" s="43">
        <v>0</v>
      </c>
      <c r="G18" s="43">
        <v>0</v>
      </c>
    </row>
    <row r="20" spans="1:7" x14ac:dyDescent="0.25">
      <c r="A20" s="45" t="s">
        <v>236</v>
      </c>
    </row>
  </sheetData>
  <mergeCells count="1">
    <mergeCell ref="A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29 Turto vald. pr. aprašym.</vt:lpstr>
      <vt:lpstr>29 Turto vald. finansav.</vt:lpstr>
      <vt:lpstr>Lapas1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Romualda Poškevičienė</dc:creator>
  <cp:lastModifiedBy>Raimonda</cp:lastModifiedBy>
  <cp:lastPrinted>2019-12-07T14:05:38Z</cp:lastPrinted>
  <dcterms:created xsi:type="dcterms:W3CDTF">2019-11-13T13:52:30Z</dcterms:created>
  <dcterms:modified xsi:type="dcterms:W3CDTF">2019-12-09T13:20:38Z</dcterms:modified>
</cp:coreProperties>
</file>