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660" windowWidth="27495" windowHeight="9540"/>
  </bookViews>
  <sheets>
    <sheet name="22 Sveikatos pr. aprašymas" sheetId="5" r:id="rId1"/>
    <sheet name="22 Sveikatos finansav." sheetId="2" r:id="rId2"/>
    <sheet name="Lapas1" sheetId="3" state="hidden" r:id="rId3"/>
  </sheets>
  <calcPr calcId="162913"/>
</workbook>
</file>

<file path=xl/calcChain.xml><?xml version="1.0" encoding="utf-8"?>
<calcChain xmlns="http://schemas.openxmlformats.org/spreadsheetml/2006/main">
  <c r="M35" i="2" l="1"/>
  <c r="L35" i="2"/>
  <c r="K35" i="2"/>
  <c r="J35" i="2"/>
  <c r="I35" i="2"/>
  <c r="H35" i="2"/>
  <c r="G35" i="2"/>
  <c r="F35" i="2"/>
  <c r="E35" i="2"/>
  <c r="D35" i="2"/>
  <c r="M32" i="2"/>
  <c r="L32" i="2"/>
  <c r="K32" i="2"/>
  <c r="J32" i="2"/>
  <c r="I32" i="2"/>
  <c r="I26" i="2" s="1"/>
  <c r="H32" i="2"/>
  <c r="G32" i="2"/>
  <c r="F32" i="2"/>
  <c r="E32" i="2"/>
  <c r="E26" i="2" s="1"/>
  <c r="D32" i="2"/>
  <c r="M30" i="2"/>
  <c r="L30" i="2"/>
  <c r="L26" i="2" s="1"/>
  <c r="K30" i="2"/>
  <c r="J30" i="2"/>
  <c r="I30" i="2"/>
  <c r="H30" i="2"/>
  <c r="H26" i="2" s="1"/>
  <c r="G30" i="2"/>
  <c r="G26" i="2" s="1"/>
  <c r="F30" i="2"/>
  <c r="E30" i="2"/>
  <c r="D30" i="2"/>
  <c r="D26" i="2" s="1"/>
  <c r="M26" i="2"/>
  <c r="M21" i="2"/>
  <c r="L21" i="2"/>
  <c r="K21" i="2"/>
  <c r="J21" i="2"/>
  <c r="I21" i="2"/>
  <c r="H21" i="2"/>
  <c r="G21" i="2"/>
  <c r="F21" i="2"/>
  <c r="E21" i="2"/>
  <c r="D21" i="2"/>
  <c r="M19" i="2"/>
  <c r="L19" i="2"/>
  <c r="K19" i="2"/>
  <c r="J19" i="2"/>
  <c r="I19" i="2"/>
  <c r="H19" i="2"/>
  <c r="G19" i="2"/>
  <c r="F19" i="2"/>
  <c r="E19" i="2"/>
  <c r="D19" i="2"/>
  <c r="M17" i="2"/>
  <c r="L17" i="2"/>
  <c r="K17" i="2"/>
  <c r="J17" i="2"/>
  <c r="I17" i="2"/>
  <c r="H17" i="2"/>
  <c r="G17" i="2"/>
  <c r="G10" i="2" s="1"/>
  <c r="G8" i="2" s="1"/>
  <c r="G7" i="2" s="1"/>
  <c r="F17" i="2"/>
  <c r="E17" i="2"/>
  <c r="D17" i="2"/>
  <c r="M11" i="2"/>
  <c r="L11" i="2"/>
  <c r="K11" i="2"/>
  <c r="J11" i="2"/>
  <c r="I11" i="2"/>
  <c r="H11" i="2"/>
  <c r="G11" i="2"/>
  <c r="F11" i="2"/>
  <c r="E11" i="2"/>
  <c r="D11" i="2"/>
  <c r="F10" i="2" l="1"/>
  <c r="K26" i="2"/>
  <c r="J10" i="2"/>
  <c r="E10" i="2"/>
  <c r="E8" i="2" s="1"/>
  <c r="E7" i="2" s="1"/>
  <c r="I10" i="2"/>
  <c r="I8" i="2" s="1"/>
  <c r="I7" i="2" s="1"/>
  <c r="M10" i="2"/>
  <c r="M8" i="2" s="1"/>
  <c r="M7" i="2" s="1"/>
  <c r="K10" i="2"/>
  <c r="K8" i="2" s="1"/>
  <c r="K7" i="2" s="1"/>
  <c r="D10" i="2"/>
  <c r="D8" i="2" s="1"/>
  <c r="D7" i="2" s="1"/>
  <c r="H10" i="2"/>
  <c r="H8" i="2" s="1"/>
  <c r="H7" i="2" s="1"/>
  <c r="L10" i="2"/>
  <c r="L8" i="2" s="1"/>
  <c r="L7" i="2" s="1"/>
  <c r="F26" i="2"/>
  <c r="J26" i="2"/>
  <c r="J8" i="2" l="1"/>
  <c r="J7" i="2" s="1"/>
  <c r="F8" i="2"/>
  <c r="F7" i="2" s="1"/>
</calcChain>
</file>

<file path=xl/sharedStrings.xml><?xml version="1.0" encoding="utf-8"?>
<sst xmlns="http://schemas.openxmlformats.org/spreadsheetml/2006/main" count="443" uniqueCount="195">
  <si>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</si>
  <si>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</si>
  <si>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</si>
  <si>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</si>
  <si>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</si>
  <si>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</si>
  <si>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</si>
  <si>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</si>
  <si>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</si>
  <si>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</si>
  <si>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</si>
  <si>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</si>
  <si>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</si>
  <si>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</si>
  <si>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</si>
  <si>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</si>
  <si>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</si>
  <si>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</si>
  <si>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</si>
  <si>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</si>
  <si>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žm.</t>
  </si>
  <si>
    <t>SB</t>
  </si>
  <si>
    <t>D</t>
  </si>
  <si>
    <t>KT</t>
  </si>
  <si>
    <t>vnt.</t>
  </si>
  <si>
    <t>15,00</t>
  </si>
  <si>
    <t>17,00</t>
  </si>
  <si>
    <t>16,00</t>
  </si>
  <si>
    <t>5,00</t>
  </si>
  <si>
    <t>150,00</t>
  </si>
  <si>
    <t>3,00</t>
  </si>
  <si>
    <t>0,00</t>
  </si>
  <si>
    <t>5.600,00</t>
  </si>
  <si>
    <t>6,00</t>
  </si>
  <si>
    <t>22</t>
  </si>
  <si>
    <t>Sveikatos apsaugos programa</t>
  </si>
  <si>
    <t>22.01</t>
  </si>
  <si>
    <t>Stiprinti ir kryptingai plėtoti asmens ir visuomenės sveikatos priežiūros paslaugas</t>
  </si>
  <si>
    <t>Vienam gyventojui tenkantis apsilankymų pas gydytojus skaičius</t>
  </si>
  <si>
    <t>11,10</t>
  </si>
  <si>
    <t>Išvengiamas mirtingumas</t>
  </si>
  <si>
    <t>32,00</t>
  </si>
  <si>
    <t>31,00</t>
  </si>
  <si>
    <t>30,00</t>
  </si>
  <si>
    <t>22.01.01</t>
  </si>
  <si>
    <t>Visuomenės sveikatos priežiūros paslaugų teikimo užtikrinimas</t>
  </si>
  <si>
    <t>Bendro gyventojų mirtingumo 100 000 gyventojų skaičius</t>
  </si>
  <si>
    <t>1.218,00</t>
  </si>
  <si>
    <t>22.01.01.01</t>
  </si>
  <si>
    <t>Organizuoti Visuomenės sveikatos biuro veiklą, stiprinant visuomenės sveikatą ir vykdant jos stebėseną (monitoringą)</t>
  </si>
  <si>
    <t>Surinktų visuomenės sveikatos stebėsenos duomenų ir rodiklių skaičius</t>
  </si>
  <si>
    <t>51,00</t>
  </si>
  <si>
    <t>71,00</t>
  </si>
  <si>
    <t>Sveikatingumo veikloje dalyvavusių asmenų skaičius</t>
  </si>
  <si>
    <t>11.700,00</t>
  </si>
  <si>
    <t>11.800,00</t>
  </si>
  <si>
    <t>11.900,00</t>
  </si>
  <si>
    <t>Žmonių, dalyvavusių privalomuose  mokymuose, skaičius</t>
  </si>
  <si>
    <t>500,00</t>
  </si>
  <si>
    <t>510,00</t>
  </si>
  <si>
    <t>520,00</t>
  </si>
  <si>
    <t>22.01.01.02</t>
  </si>
  <si>
    <t>Organizuoti mokinių ir ikimokyklinukų visuomenės sveikatos priežiūrą ugdymo įstaigose</t>
  </si>
  <si>
    <t>Profilaktiškai pasitikrinusių asmenų skaičius</t>
  </si>
  <si>
    <t>90,00</t>
  </si>
  <si>
    <t>Ugdymo įstaigose vykdomos sveikatingumo veiklos dalyvių skaičius</t>
  </si>
  <si>
    <t>45.000,00</t>
  </si>
  <si>
    <t>45.050,00</t>
  </si>
  <si>
    <t>45.100,00</t>
  </si>
  <si>
    <t>22.01.01.03</t>
  </si>
  <si>
    <t>Įgyvendinti visuomenės sveikatos rėmimo specialiosios programos priemones</t>
  </si>
  <si>
    <t>Finansuotų projektų skaičius</t>
  </si>
  <si>
    <t>5.500,00</t>
  </si>
  <si>
    <t>5.700,00</t>
  </si>
  <si>
    <t>22.01.01.04</t>
  </si>
  <si>
    <t>Vykdyti „Mažais žingsneliais – sveikos gyvensenos link“ projektą</t>
  </si>
  <si>
    <t>Tikslinių grupių asmenų, kurie dalyvavo informavimo, švietimo ir mokymo renginiuose bei sveikatos raštingumą didinančioje veikloje, skaičius</t>
  </si>
  <si>
    <t>190,00</t>
  </si>
  <si>
    <t>22.01.01.05</t>
  </si>
  <si>
    <t>Organizuoti psichikos sveikatos stiprinimą ir savižudybių prevenciją</t>
  </si>
  <si>
    <t>1.800,00</t>
  </si>
  <si>
    <t>1.810,00</t>
  </si>
  <si>
    <t>1.820,00</t>
  </si>
  <si>
    <t>22.01.02</t>
  </si>
  <si>
    <t>Asmens sveikatos priežiūros paslaugų teikimo ir prieinamumo užtikrinimas</t>
  </si>
  <si>
    <t>Šeimos gydytojų, tenkančių 10 000 gyventojų, skaičius</t>
  </si>
  <si>
    <t>4,40</t>
  </si>
  <si>
    <t>4,50</t>
  </si>
  <si>
    <t>22.01.02.01</t>
  </si>
  <si>
    <t>Kompensuoti dantų protezavimą</t>
  </si>
  <si>
    <t>Dantų protezavimo paslaugas gavusių asmenų skaičius</t>
  </si>
  <si>
    <t>120,00</t>
  </si>
  <si>
    <t>22.01.02.02</t>
  </si>
  <si>
    <t>Finansuoti tikslinių grupių asmens sveikatos priežiūros paslaugas</t>
  </si>
  <si>
    <t>Pacientų, kuriems suteiktos asmens sveikatos priežiūros paslaugos, skaičius</t>
  </si>
  <si>
    <t>22.01.02.04</t>
  </si>
  <si>
    <t>Teikti kitas asmens sveikatos priežiūros, sveikatinimo ir švietėjiškas paslaugas, nefinansuojamas iš privalomojo sveikatos draudimo fondo lėšų (PSDF)</t>
  </si>
  <si>
    <t>Asmenų, gavusių sveikatos priežiūros paslaugas, skaičius</t>
  </si>
  <si>
    <t>2.940,00</t>
  </si>
  <si>
    <t>2.950,00</t>
  </si>
  <si>
    <t>2.960,00</t>
  </si>
  <si>
    <t>22.01.02.05</t>
  </si>
  <si>
    <t>Gerinti asmens sveikatos priežiūros įstaigų teikiamų paslaugų kokybę ir prieinamumą</t>
  </si>
  <si>
    <t>Paslaugų gavėjų skaičius</t>
  </si>
  <si>
    <t>4.500,00</t>
  </si>
  <si>
    <t>4.600,00</t>
  </si>
  <si>
    <t>4.700,00</t>
  </si>
  <si>
    <t>Atvykusių gydytojų ir rezidentų į trūkstamas specialybes skaičius</t>
  </si>
  <si>
    <t>22.01.02.08</t>
  </si>
  <si>
    <t>Vykdyti Ambulatorinių sveikatos priežiūros paslaugų gerinimo tuberkulioze sergantiems asmenims projektą</t>
  </si>
  <si>
    <t>Tuberkulioze sergančių pacientų, kuriems buvo suteiktos socialinės paramos priemonės (maisto talonų dalijimas ir kelionės išlaidų kompensavimas) tuberkuliozės ambulatorinio gydymo metu, skaičius</t>
  </si>
  <si>
    <t>26,00</t>
  </si>
  <si>
    <t>22.01.02.10</t>
  </si>
  <si>
    <t>Įgyvendinti „Pasitikėjimo kabinetas“ Alytuje projektą</t>
  </si>
  <si>
    <t>Asmenų apsilankymų skaičius</t>
  </si>
  <si>
    <t>4.000,00</t>
  </si>
  <si>
    <t>(programos pavadinimas)</t>
  </si>
  <si>
    <t>Biudžetiniai metai</t>
  </si>
  <si>
    <t>Asignavimų valdytojas (-ai), kodas</t>
  </si>
  <si>
    <t>Vykdytojas (-ai)</t>
  </si>
  <si>
    <t>Programos pavadinimas</t>
  </si>
  <si>
    <t>Programos parengimo argumentai</t>
  </si>
  <si>
    <t>Programos tikslas</t>
  </si>
  <si>
    <t>Rezultato vertinimo kriterijai:</t>
  </si>
  <si>
    <t>Produkto vertinimo kriterijai:</t>
  </si>
  <si>
    <t>(tūkst. Eur)</t>
  </si>
  <si>
    <t>Alytaus miesto savivaldybės administracija 01   188706935;Visuomenės sveikatos biuras 43   301768543</t>
  </si>
  <si>
    <t>Ši programa skirta  sveikatos apsaugos politikai įgyvendinti Alytaus mieste, ji parengta siekiant įgyvendinti:
1. Sveikatos politiką bei tikslus, numatytus Alytaus miesto plėtros iki 2020 metų strateginiame plane. 
2. Lietuvos sveikatos programoje numatytus tikslus.
Siekiama užtikrinti, stiprinti ir kryptingai plėtoti Alytaus miesto gyventojų asmens ir visuomenės sveikatos priežiūrą, sveikatos politikos įgyvendinimą savivaldybės lygiu. Programa numato efektyviai formuoti sveikatos priežiūros sistemą, tikslingai paskirstyti lėšas asmens ir visuomenės sveikatos priežiūros įstaigoms ir sveikatos priežiūrai, gerinti sveikatos priežiūros paslaugų kokybę ir prieinamumą. Įgyvendinamos Lietuvos Respublikos vietos savivaldos įstatyme nustatytos savivaldybių savarankiškosios funkcijos – pirminė asmens ir visuomenės sveikatos priežiūra, sveikatos programų rengimas ir įgyvendinimas; parama savivaldybės gyventojų sveikatos priežiūrai.   Įgyvendinant programą bus siekiama skatinti aktyvesnį visuomenės domėjimąsi sveikata, skatinti ligų prevenciją, sveikatos ugdymą ir stiprinimą, mažinti Alytaus miesto gyventojų sergamumą, neįgalumą ir mirtingumą, kurį lemia neteisinga žmonių gyvensena, elgsena, neigiami aplinkos veiksniai.</t>
  </si>
  <si>
    <t>1.</t>
  </si>
  <si>
    <t>Bendras lėšų  poreikis ir numatomi finansavimo šaltiniai</t>
  </si>
  <si>
    <t>(tūkst, eur)</t>
  </si>
  <si>
    <t>Ekonominės klasifikacijos grupės</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</si>
  <si>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</si>
  <si>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</si>
  <si>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</si>
  <si>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</si>
  <si>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</si>
  <si>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</si>
  <si>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</si>
  <si>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</si>
  <si>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</si>
  <si>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</si>
  <si>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</si>
  <si>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</si>
  <si>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</si>
  <si>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</si>
  <si>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2.1.2. 2. Bendrojo finansavimo lėšos (BF)</t>
  </si>
  <si>
    <t>2.1.3. 3. Savivaldybės privatizavimo fondo lėšos (PF)</t>
  </si>
  <si>
    <t>2.2. 2. Valstybės biudžeto lėšos (VB)</t>
  </si>
  <si>
    <t>2.3. 3. Europos Sąjungos ir kitų užsienio fondų paramos lėšos (ES)</t>
  </si>
  <si>
    <t>2.4. 4. Kitų šaltinių lėšos (KT)</t>
  </si>
  <si>
    <t>2019.11.13</t>
  </si>
  <si>
    <t>Lėšų poreikis  biudžetiniams 2020-iesiems metams</t>
  </si>
  <si>
    <t>2021-ųjų metų lėšų poreikis</t>
  </si>
  <si>
    <t>2022-ųjų metų lėšų poreikis</t>
  </si>
  <si>
    <r>
      <t xml:space="preserve"> </t>
    </r>
    <r>
      <rPr>
        <sz val="12"/>
        <color theme="1"/>
        <rFont val="Times New Roman"/>
        <family val="1"/>
        <charset val="186"/>
      </rPr>
      <t xml:space="preserve">2020 metai </t>
    </r>
  </si>
  <si>
    <t>Ilgalaikis prioritetas
(pagal ASPP)</t>
  </si>
  <si>
    <t xml:space="preserve">Kodas
</t>
  </si>
  <si>
    <r>
      <t xml:space="preserve">    </t>
    </r>
    <r>
      <rPr>
        <b/>
        <sz val="12"/>
        <color theme="1"/>
        <rFont val="Times New Roman"/>
        <family val="1"/>
        <charset val="186"/>
      </rPr>
      <t xml:space="preserve">Tikslo įgyvendinimo aprašymas: </t>
    </r>
  </si>
  <si>
    <r>
      <t xml:space="preserve">    </t>
    </r>
    <r>
      <rPr>
        <b/>
        <sz val="12"/>
        <color theme="1"/>
        <rFont val="Times New Roman"/>
        <family val="1"/>
        <charset val="186"/>
      </rPr>
      <t>22.01.01 Uždavinys. Visuomenės sveikatos priežiūros paslaugų teikimo užtikrinimas</t>
    </r>
  </si>
  <si>
    <r>
      <t xml:space="preserve">    </t>
    </r>
    <r>
      <rPr>
        <b/>
        <u/>
        <sz val="12"/>
        <color theme="1"/>
        <rFont val="Times New Roman"/>
        <family val="1"/>
        <charset val="186"/>
      </rPr>
      <t>Šiam uždaviniui įgyvendinti numatytos priemonės</t>
    </r>
  </si>
  <si>
    <r>
      <t xml:space="preserve">    </t>
    </r>
    <r>
      <rPr>
        <b/>
        <i/>
        <u/>
        <sz val="12"/>
        <color theme="1"/>
        <rFont val="Times New Roman"/>
        <family val="1"/>
        <charset val="186"/>
      </rPr>
      <t>22.01.01.01 Organizuoti Visuomenės sveikatos biuro veiklą, stiprinant visuomenės sveikatą ir vykdant jos stebėseną (monitoringą)</t>
    </r>
  </si>
  <si>
    <r>
      <t xml:space="preserve">    </t>
    </r>
    <r>
      <rPr>
        <b/>
        <i/>
        <u/>
        <sz val="12"/>
        <color theme="1"/>
        <rFont val="Times New Roman"/>
        <family val="1"/>
        <charset val="186"/>
      </rPr>
      <t>22.01.01.02 Organizuoti mokinių ir ikimokyklinukų visuomenės sveikatos priežiūrą ugdymo įstaigose</t>
    </r>
  </si>
  <si>
    <r>
      <t xml:space="preserve">    </t>
    </r>
    <r>
      <rPr>
        <b/>
        <i/>
        <u/>
        <sz val="12"/>
        <color theme="1"/>
        <rFont val="Times New Roman"/>
        <family val="1"/>
        <charset val="186"/>
      </rPr>
      <t>22.01.01.03 Įgyvendinti visuomenės sveikatos rėmimo specialiosios programos priemones</t>
    </r>
  </si>
  <si>
    <r>
      <t xml:space="preserve">    </t>
    </r>
    <r>
      <rPr>
        <b/>
        <i/>
        <u/>
        <sz val="12"/>
        <color theme="1"/>
        <rFont val="Times New Roman"/>
        <family val="1"/>
        <charset val="186"/>
      </rPr>
      <t>22.01.01.04 Vykdyti „Mažais žingsneliais – sveikos gyvensenos link“ projektą</t>
    </r>
  </si>
  <si>
    <r>
      <t xml:space="preserve">    </t>
    </r>
    <r>
      <rPr>
        <b/>
        <i/>
        <u/>
        <sz val="12"/>
        <color theme="1"/>
        <rFont val="Times New Roman"/>
        <family val="1"/>
        <charset val="186"/>
      </rPr>
      <t>22.01.01.05 Organizuoti psichikos sveikatos stiprinimą ir savižudybių prevenciją</t>
    </r>
  </si>
  <si>
    <r>
      <t xml:space="preserve">    </t>
    </r>
    <r>
      <rPr>
        <b/>
        <sz val="12"/>
        <color theme="1"/>
        <rFont val="Times New Roman"/>
        <family val="1"/>
        <charset val="186"/>
      </rPr>
      <t>22.01.02 Uždavinys. Asmens sveikatos priežiūros paslaugų teikimo ir prieinamumo užtikrinimas</t>
    </r>
  </si>
  <si>
    <r>
      <t xml:space="preserve">    </t>
    </r>
    <r>
      <rPr>
        <b/>
        <i/>
        <u/>
        <sz val="12"/>
        <color theme="1"/>
        <rFont val="Times New Roman"/>
        <family val="1"/>
        <charset val="186"/>
      </rPr>
      <t>22.01.02.01 Kompensuoti dantų protezavimą</t>
    </r>
  </si>
  <si>
    <r>
      <t xml:space="preserve">    </t>
    </r>
    <r>
      <rPr>
        <b/>
        <i/>
        <u/>
        <sz val="12"/>
        <color theme="1"/>
        <rFont val="Times New Roman"/>
        <family val="1"/>
        <charset val="186"/>
      </rPr>
      <t>22.01.02.02 Finansuoti tikslinių grupių asmens sveikatos priežiūros paslaugas</t>
    </r>
  </si>
  <si>
    <r>
      <t xml:space="preserve">    </t>
    </r>
    <r>
      <rPr>
        <b/>
        <i/>
        <u/>
        <sz val="12"/>
        <color theme="1"/>
        <rFont val="Times New Roman"/>
        <family val="1"/>
        <charset val="186"/>
      </rPr>
      <t>22.01.02.04 Teikti kitas asmens sveikatos priežiūros, sveikatinimo ir švietėjiškas paslaugas, nefinansuojamas iš privalomojo sveikatos draudimo fondo lėšų (PSDF)</t>
    </r>
  </si>
  <si>
    <r>
      <t xml:space="preserve">    </t>
    </r>
    <r>
      <rPr>
        <b/>
        <i/>
        <u/>
        <sz val="12"/>
        <color theme="1"/>
        <rFont val="Times New Roman"/>
        <family val="1"/>
        <charset val="186"/>
      </rPr>
      <t>22.01.02.05 Gerinti asmens sveikatos priežiūros įstaigų teikiamų paslaugų kokybę ir prieinamumą</t>
    </r>
  </si>
  <si>
    <r>
      <t xml:space="preserve">    </t>
    </r>
    <r>
      <rPr>
        <b/>
        <i/>
        <u/>
        <sz val="12"/>
        <color theme="1"/>
        <rFont val="Times New Roman"/>
        <family val="1"/>
        <charset val="186"/>
      </rPr>
      <t>22.01.02.08 Vykdyti Ambulatorinių sveikatos priežiūros paslaugų gerinimo tuberkulioze sergantiems asmenims projektą</t>
    </r>
  </si>
  <si>
    <r>
      <t xml:space="preserve">    </t>
    </r>
    <r>
      <rPr>
        <b/>
        <i/>
        <u/>
        <sz val="12"/>
        <color theme="1"/>
        <rFont val="Times New Roman"/>
        <family val="1"/>
        <charset val="186"/>
      </rPr>
      <t>22.01.02.10 Įgyvendinti „Pasitikėjimo kabinetas“ Alytuje projektą</t>
    </r>
  </si>
  <si>
    <r>
      <t xml:space="preserve">Numatomas programos įgyvendinimo rezultatas:
</t>
    </r>
    <r>
      <rPr>
        <sz val="12"/>
        <color theme="1"/>
        <rFont val="Times New Roman"/>
        <family val="1"/>
        <charset val="186"/>
      </rPr>
      <t>Pagerėjusi sveikatos priežiūros paslaugų kokybė, prieinamos sveikatos priežiūros paslaugos savivaldybės gyventojams, sveikatos priežiūros paslaugų spektro plėtra; kokybiškesnės sveikatos priežiūros paslaugos; visuomenės sveikatos priežiūros paslaugų sustiprinimas; didesnė visuomenės dalis vadovaujasi sveikos gyvensenos principais; sveikatos statistikos rodiklių gerėjimas (mažėjantis gyventojų sergamumas, mirštamumas ir kt.).</t>
    </r>
  </si>
  <si>
    <r>
      <t xml:space="preserve">Planuojami programos finansavimo šaltiniai:
</t>
    </r>
    <r>
      <rPr>
        <sz val="12"/>
        <color theme="1"/>
        <rFont val="Times New Roman"/>
        <family val="1"/>
        <charset val="186"/>
      </rPr>
      <t>1. Savivaldybės biudžeto lėšos;2. Dotacijų iš valstybės ir kitų valstybės valdymo lygių lėšos;4. Kitų šaltinių lėšos</t>
    </r>
  </si>
  <si>
    <r>
      <t xml:space="preserve">Susiję Lietuvos Respublikos ir savivaldybės teisės aktai: 
</t>
    </r>
    <r>
      <rPr>
        <sz val="12"/>
        <color theme="1"/>
        <rFont val="Times New Roman"/>
        <family val="1"/>
        <charset val="186"/>
      </rPr>
      <t>Lietuvos Respublikos Vyriausybės programa, Lietuvos Respublikos vietos savivaldos įstatymas, Sveikatos sistemos įstatymas, Sveikatos priežiūros įstaigų įstatymas, Visuomenės sveikatos priežiūros įstatymas, Visuomenės sveikatos stebėsenos (monitoringo) įstatymas, Žmonių užkrečiamųjų ligų profilaktikos ir kontrolės įstatymas, Triukšmo valdymo įstatymas, Geriamojo vandens įstatymas, Nuodingų medžiagų kontrolės įstatymas, Narkologinės priežiūros įstatymas; Sveikatos draudimo įstatymas.</t>
    </r>
  </si>
  <si>
    <t>Viešųjų paslaugų kokybės ir prieinamumo užtikrinimas, ugdant sumanią, veiklią ir solidarią miesto bendruomenę</t>
  </si>
  <si>
    <t>Užtikrinti gyventojams viešųjų paslaugų įvairovę, kokybę ir prieinamumą</t>
  </si>
  <si>
    <t xml:space="preserve">
     Įgyvendinant visuomenės psichikos sveikatos stiprinimo ir savižudybių prevencijos priemonę bus vykdomi: mokyklų bendruomenės gebėjimų psichikos sveikatos srityje stiprinimas, organizuojant mokymus komandiniu principu, ankstyvosios intervencijos, skirtos nereguliariai vartojantiems psichoaktyviąsias medžiagas ar eksperimentuojantiems jomis jaunuoliams, vykdymas, priklausomybių konsultantų paslaugų teikimo savivaldybėse organizavimas, psichikos sveikatos stiprinimo programos įgyvendinimas įstaigų darbuotojams ir gyventojams. </t>
  </si>
  <si>
    <t>Savivaldybės gydytojas, asignavimų valdytojai</t>
  </si>
  <si>
    <t xml:space="preserve"> PROGRAMOS APRAŠYMAS</t>
  </si>
  <si>
    <t>Šia programa įgyvendinamas savivaldybės strateginis tikslas</t>
  </si>
  <si>
    <t xml:space="preserve">    Pagrindinis tikslas – stiprinti ir kryptingai plėtoti asmens ir visuomenės sveikatos priežiūros paslaugas. Įgyvendinti savivaldybei priskirtas savarankiškas sveikatos priežiūros funkcijas, nustatytas Lietuvos Respublikos vietos savivaldos įstatymo 6 straipsnyje: pirminė asmens ir visuomenės sveikatos priežiūra (įstaigų steigimas, reorganizavimas, likvidavimas, išlaikymas). Savivaldybių sveikatinimo priemonių planavimas ir įgyvendinimas, parama savivaldybės gyventojų sveikatos priežiūrai. Įgyvendinant tikslą siekiama įgyvendinti savivaldybės visuomenės sveikatos rėmimo specialiąją programą, kitas sveikatos programas bei vykdyti savivaldybės gyventojų sveikatos priežiūrą.</t>
  </si>
  <si>
    <t xml:space="preserve">    Įgyvendinant šį uždavinį, bus įgyvendinamos Lietuvos Respublikos visuomenės sveikatos stebėsenos (monitoringo) įstatymo nuostatos – vykdoma visuomenės sveikatos stebėsena (monitoringas), siekiant gauti išsamią informaciją apie savivaldybės visuomenės sveikatos būklę, sveikatos rizikos veiksnius ir ja remiantis, planuoti ir įgyvendinti visuomenės sveikatos stirpinimo priemones bendruomenėje. Visuomenės sveikatos biuro veiklos tikslas – rūpintis savivaldybės gyventojų sveikata, vykdyti savivaldybės teritorijoje Lietuvos Respublikos įstatymais ir kitais teisės aktais reglamentuojamą savivaldybių visuomenės sveikatos priežiūrą, siekiant mažinti gyventojų sergamumą ir mirtingumą, gerinti gyvenimo kokybę, teikiant kokybiškas visuomenės sveikatos priežiūros paslaugas. Taip pat šiuo uždaviniu bus įgyvendinamos Lietuvos Respublikos žmonių užkrečiamųjų ligų profilaktikos ir kontrolės, Alkoholio kontrolės, Triukšmo prevencijos ir mažinimo įstatymo nuostatos.</t>
  </si>
  <si>
    <t xml:space="preserve">    
    Įgyvendindamas visuomenės sveikatos stiprinimą bendruomenėje, biuras formuoja aktyvų visuomenės požiūrį į sveiką gyvenseną, ieško ir taiko labiausiai priimtinus metodus ir formas mokydamas bendruomenę sveikatingumo įgūdžių, bendradarbiauja su sveiką gyvenseną propaguojančiomis organizacijomis, įstaigomis, įmonėmis. Visuomenės sveikatos biuras yra atsakingas už savivaldybės visuomenės sveikatos stebėsenos (monitoringo) vykdymą ir stebėsenos ataskaitos rengimą.  Atsižvelgiant į visuomenės sveikatos stebėsenos rodiklius savivaldybės gyventojams organizuojamos visuomenės sveikatos stiprinimo priemonės.  Visuomenės sveikatos biuras teikia mokamas higienos įgūdžių mokymo paslaugas – tikimasi, daugiau asmenų išsiugdys tinkamus asmens higienos įpročius, naudosis tinkmais darbo aplinkos higienos reikalavimais, saugos save ir darbo aplinką nuo neatsakingo, rizikingo elgesio. Teikiant alkoholio ir narkotikų žalos sveikatai mokymus daugiau asmenų mokės kritiškai vertinti  savo elgesį, susijusį su alkoholio, narkotikų ir psichotropinių ar kitų psichiką veikiančių medžiagų vartojimu. Teikiant pirmosios pagalbos mokymus dalyviai išmoks tinkamai reaguoti į susidariusią situaciją ir panaudos igytas žinias ir įgūdžius, kaip tinkamai teikti pirmąją pagalbą.</t>
  </si>
  <si>
    <t xml:space="preserve">    
    Lietuvos Respublikos visuomenės sveikatos priežiūros įstatymo 6 straipsnio 1 dalies 1 punkte  nurodyta, kad savivaldybės vykdo valstybines (valstybės perduotas savivaldybėms) visuomenės sveikatos priežiūros funkcijas: visuomenės sveikatos priežiūrą savivaldybės teritorijoje esančiose ikimokyklinio ugdymo, bendrojo ugdymo mokyklose ir profesinio mokymo įstaigose ugdomų mokinių pagal ikimokyklinio, priešmokyklinio, pradinio, pagrindinio ir vidurinio ugdymo programas, mokinių visuomenės sveikatos stiprinimą ir stebėseną. Vaikų sveikatos priežiūros stiprinimo, ugdymo ir profilaktinę veiklą Alytaus miesto 13 ikimokyklinio ugdymo, 17 bendrojo ugdymo mokyklose ir 1 profesinio mokymo įstaigose vykdo  visuomenės sveikatos priežiūros specialistės.</t>
  </si>
  <si>
    <t xml:space="preserve">    
    Konkurso būdu atrenkami ir finansuojami visuomenės sveikatos projektai.   2019 m. patvirtinti trys visuomenės sveikatos srities prioritetai: sveikos gyvensenos skatinimas, priklausomybę sukeliančių medžiagų vartojimo prevencija, užkrečiamųjų ligų profilaktika ir kontrolė. Per savivaldybės visuomenės sveikatos rėmimo specialiosios programos lėšomis finansuojamus projektus siekiama stiprinti savivaldybės gyventojų sveikatą, vykdyti užkrečiamųjų ligų profilaktiką ir kontrolę, neinfekcinių ligų profilaktiką, priklausomybių prevenciją. Siekiama išsaugoti ir stiprinti savivaldybės gyventojų sveikatą, mažinti sergamumą ir mirtingumą dėl labiausiai paplitusių priežasčių, skatinti visuomenės sveikatinimo veiklos aktyvumą, todėl pagal patvirtintus prioritetus dalis visuomenės sveikatos stiprinimo paslaugų teikiama, įsigyjant jas Lietuvos Respublikos viešųjų pirkimų įstatymo nustatyta tvarka.</t>
  </si>
  <si>
    <t xml:space="preserve">    
    Įgyvendinant Europos sąjungos struktūrinėmis paramos lėšomis finansuojamą projektą bus organizuojami praktiniai fizinio aktyvumo užsiėmimiai Alytaus miesto gyventojams, visuomenė informuojama apie sveikos gyvensenos skatinimo būdus, neinfekcinių ligų profilaktiką, skleidžiama mokslo įrodymais pagrįsta informacija apie fizinio aktyvumo naudą vyresnio amžiaus žmonėms, kraujotakos ir galvos smegenų kraujotakos ligų priežastis (rizikos veiksnius) ir jų mažinimą, pirminę profilaktiką, ankstyvuosius insulto požymius tikslinių grupių asmenims.</t>
  </si>
  <si>
    <t xml:space="preserve">    Asmens sveikatos priežiūros paslaugų prieinamumui didelės įtakos turi socialiniai pokyčiai ir demografinė situacija. Siekdama užtikrinti tinkamą ir prieinamą sveikatos priežiūrą nustatytų kategorijų gyventojams, savivaldybė gali remti sveikatos priežiūros paslaugas, kurių sąrašą ir teikimo tvarką nustato savivaldybės taryba. Lietuvos Respublikos sveikatos sistemos įstatymo 48 straipsnis reglamentuoja savivaldybių remiamą sveikatos priežiūrą. Savivaldybė papildomai finansuodama asmens sveikatos priežiūros įstaigų veiklą, užtikrina šių įstaigų teikiamų paslaugų plėtrą, materialinės bazės ir infrastruktūros stiprinimą.</t>
  </si>
  <si>
    <t xml:space="preserve">    
    Siekiama sumažinti gyventojų, laukiančių dantų protezavimo paslaugos, eilę. 2018 m. buvo skirta 50 000 eurų dantų protezavimo paslaugoms kompensuoti. Alytaus miesto gyventojams nemokama dantų protezavimo paslauga kompensuojama teisės aktais nustatyta suma. Dantų protezavimo paslauga kompensuojama ir iš privalomojo sveikatos draudimo fondo lėšų pagal sveikatos apsaugos ministro įsakymu patvirtintą tvarką. Asmuo, pageidaujantis gauti dantų protezavimo paslaugas, kompensuojamas iš PSDF biudžeto arba savivadybės biudžeto, turi kreiptis į pirminės ambulatorinės asmens sveikatos priežiūros įstaigos (toliau – PAASPĮ), prie kurios yra prisirašęs, gydytoją odontologą. Asmuo gali kreiptis ir į kitos sveikatos priežiūros įstaigos, turinčios licenciją teikti odontologinės priežiūros (pagalbos) paslaugas, gydytoją odontologą. Gydytojas odontologas, nustatęs, kad asmuo atitinka indikacijas, pateikia asmeniui išvadą medicininių dokumentų išraše (forma 027/a).
Asmuo, kuriam nustatytas dantų protezavimo reikiamumas, kreipiasi į PAASPĮ, prie kurios prisirašęs, ir pateikia prašymą įrašyti į Asmenų, laukiančių dantų protezavimo, sąrašą. PAASPĮ asmenų prašymus registruoja ir pateikia teritorinei ligonių kasai (toliau – TLK). TLK pagal prašymų registravimo PAASPĮ datą įtraukia asmenis į savivaldybės gyventojų, laukiančių dantų protezavimo paslaugų, sąrašą. 
Šia priemone siekiama finansiškai prisidėti prie dantų protezavimo paslaugų teikimo Alytaus miesto gyventojams ir išlaidų kompensavimo iš privalomojo sveikatos draudimo fondo.</t>
  </si>
  <si>
    <t xml:space="preserve">    
    Finansuojant tikslinių grupių asmens sveikatos priežiūros paslaugas siekiama užtikrinti galimybę nedraustiesiems privalomuoju sveikatos draudimu ir neprisirašusiems pirmojo lygio gydymo įstaigose Alytaus gyventojams gauti kokybišką asmens sveikatos priežiūrą. Nedraustiesiems privalomuoju sveikatos draudimu ir neprisirašusiems pirmojo lygio gydymo įstaigose asmenims už suteiktas medicinos ir asmens sveikatos priežiūros paslaugas (išskyrus būtinąją pagalbą) reikėtų susimokėti. Tačiau dažnai asocialų gyvenimą gyvenantys, neturintys pastovios gyvenamosios vietos, nedrausti piliečiai tam neturi lėšų.</t>
  </si>
  <si>
    <t xml:space="preserve">    
    Skiriamos lėšos kitoms asmens sveikatos priežiūros, sveikatinimo ir švietėjiškoms paslaugoms teikti, kurios yra nefinansuojamas iš Privalomojo sveikatos draudimo fondo (PSDF). Vadovaujantis Sveikatos sistemos įstatymo 48 straipsniu savivaldybių remiama sveikatos priežiūra apima savo teritorijos gyventojų sveikatos priežiūrą ją papildomai finansuojant iš savivaldybių biudžetų lėšų. Atsižvelgiant į opiausias Alytaus miesto gyventojų sveikatos problemas,  papildomai skiriamos savivaldybės biudžeto lėšos gerinant psichinę sveikatą, ypač vaikų ir paauglių. Ypatingas dėmesys bus kreipiamas į savižudybių prevenciją, reprodukcinę sveikatą, vaikų ir paauglių lytiškumo, pozityvios tėvystės ugdymą. Papildomai bus teikiamos paslaugos vaikams ir paaugliams, kurie susiduria su dažniausiais sveikatos sutrikimais, t. y. regos, raumenų ir skeleto sistemos sutrikimai.  Įgyvendinant priemonę didelis dėmesys bus sutelktas į ankstyvą tuberkuliozės diagnostiką ir prevenciją.</t>
  </si>
  <si>
    <t xml:space="preserve">    
    Įgyvendinant šią priemonę bus skiriamos lėšos sveikatos priežiūros įstaigų paslaugų kokybei gerinti, gydymo materialinei, techninei bazei stiprinti, siekiant užtikrinti teikiamų sveikatos paslaugų kokybę ir prieinamumą gyventojams. Finansavimas bus skiriamas atvykstantiems  dirbti į Alytaus miesto savivaldybės asmens sveikatos priežiūros įstaigas trūkstamos specialybės gydytojams ir rezidentams.</t>
  </si>
  <si>
    <t xml:space="preserve">    
    Vykdant ambulatorinių sveikatos priežiūros paslaugų gerinimo tuberkulioze sergantiems asmenims projektą, pacientams tuberkuliozės ambulatorinio gydymo metu bus skiriami maisto talonai maisto produktams įsigyti ir kompensuojamos kelionės į asmens sveikatos priežiūros įstaigą ir atgal į namus išlaidos. Tuberkulioze sergančių pacientų ambulatorinio gydymo metu paslaugos yra teikiamos Alytaus miesto savivaldybės DOTS (tiesiogiai stebimo trumpo gydymo kurso paslaugų teikimo) kabinete.</t>
  </si>
  <si>
    <t xml:space="preserve">    
    Priemonės tikslas – sukurti ir įdiegti integruotą priklausomybės nuo alkoholio bei kitų psichoaktyviųjų medžiagų prevencijos, gydymo bei socialinės integracijos sistemą, kuri padidintų asmens ir visuomenės sveikatos priežiūros bei socialinių paslaugų prieinamumą ir kokybę asmenims, piktnaudžiaujantiems alkoholiu ir kitomis psichoaktyviosiomis medžiagomis ir priklausomiems nuo jų, socialinės rizikos šeimoms bei jose gyvenantiems vaikams, mažinant jų socialinę atskirtį, gerinti ankstyvosios intervencijos, specializuoto priklausomybių gydymo, socialinės integracijos bei žemo slenksčio paslaugų prieinamumą ir kokybę suaugusiesiems ir vaikams.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</si>
</sst>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8" x14ac:knownFonts="1">
    <font>
      <sz val="11"/>
      <color rgb="FF000000"/>
      <name val="Calibri"/>
      <family val="2"/>
    </font>
    <font>
      <sz val="10"/>
      <name val="Arial"/>
      <family val="2"/>
      <charset val="186"/>
    </font>
    <font>
      <sz val="10"/>
      <name val="Arial"/>
      <family val="2"/>
      <charset val="186"/>
    </font>
    <font>
      <sz val="11"/>
      <color rgb="FF000000"/>
      <name val="Calibri"/>
      <family val="2"/>
      <scheme val="minor"/>
    </font>
    <font>
      <b/>
      <sz val="12"/>
      <color rgb="FF000000"/>
      <name val="Times New Roman"/>
      <family val="1"/>
      <charset val="186"/>
    </font>
    <font>
      <sz val="11"/>
      <name val="Calibri"/>
      <family val="2"/>
      <charset val="186"/>
    </font>
    <font>
      <b/>
      <sz val="10"/>
      <color rgb="FF000000"/>
      <name val="Times New Roman"/>
      <family val="1"/>
      <charset val="186"/>
    </font>
    <font>
      <sz val="10"/>
      <color rgb="FF000000"/>
      <name val="Times New Roman"/>
      <family val="1"/>
      <charset val="186"/>
    </font>
    <font>
      <sz val="10"/>
      <name val="Times New Roman"/>
      <family val="1"/>
      <charset val="186"/>
    </font>
    <font>
      <b/>
      <sz val="10"/>
      <name val="Times New Roman"/>
      <family val="1"/>
      <charset val="186"/>
    </font>
    <font>
      <b/>
      <sz val="12"/>
      <color theme="1"/>
      <name val="Times New Roman"/>
      <family val="1"/>
      <charset val="186"/>
    </font>
    <font>
      <i/>
      <sz val="12"/>
      <color theme="1"/>
      <name val="Times New Roman"/>
      <family val="1"/>
      <charset val="186"/>
    </font>
    <font>
      <sz val="12"/>
      <color theme="1"/>
      <name val="Times New Roman"/>
      <family val="1"/>
      <charset val="186"/>
    </font>
    <font>
      <b/>
      <u/>
      <sz val="12"/>
      <color theme="1"/>
      <name val="Times New Roman"/>
      <family val="1"/>
      <charset val="186"/>
    </font>
    <font>
      <b/>
      <i/>
      <u/>
      <sz val="12"/>
      <color theme="1"/>
      <name val="Times New Roman"/>
      <family val="1"/>
      <charset val="186"/>
    </font>
    <font>
      <sz val="12"/>
      <color indexed="8"/>
      <name val="Times New Roman"/>
      <family val="1"/>
      <charset val="186"/>
    </font>
    <font>
      <sz val="12"/>
      <name val="Times New Roman"/>
      <family val="1"/>
      <charset val="186"/>
    </font>
    <font>
      <b/>
      <sz val="12"/>
      <color indexed="8"/>
      <name val="Times New Roman"/>
      <family val="1"/>
      <charset val="186"/>
    </font>
  </fonts>
  <fills count="8">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EF7DB"/>
        <bgColor rgb="FFCEF7DB"/>
      </patternFill>
    </fill>
    <fill>
      <patternFill patternType="solid">
        <fgColor theme="7" tint="0.59999389629810485"/>
        <bgColor rgb="FFCFC7F5"/>
      </patternFill>
    </fill>
    <fill>
      <patternFill patternType="solid">
        <fgColor theme="7" tint="0.59999389629810485"/>
        <bgColor rgb="FF000000"/>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s>
  <cellStyleXfs count="5">
    <xf numFmtId="0" fontId="0" fillId="0" borderId="0" applyBorder="0"/>
    <xf numFmtId="0" fontId="1" fillId="2" borderId="0"/>
    <xf numFmtId="0" fontId="2" fillId="2" borderId="0"/>
    <xf numFmtId="0" fontId="3" fillId="2" borderId="0"/>
    <xf numFmtId="0" fontId="3" fillId="2" borderId="0"/>
  </cellStyleXfs>
  <cellXfs count="201">
    <xf numFmtId="0" fontId="0" fillId="0" borderId="0" xfId="0" applyNumberFormat="1" applyFill="1" applyAlignment="1" applyProtection="1"/>
    <xf numFmtId="0" fontId="5" fillId="2" borderId="0" xfId="0" applyFont="1" applyFill="1" applyBorder="1"/>
    <xf numFmtId="0" fontId="6" fillId="2" borderId="2" xfId="3" applyNumberFormat="1" applyFont="1" applyFill="1" applyBorder="1" applyAlignment="1">
      <alignment horizontal="center" vertical="center" wrapText="1" readingOrder="1"/>
    </xf>
    <xf numFmtId="0" fontId="7" fillId="2" borderId="2" xfId="3" applyNumberFormat="1" applyFont="1" applyFill="1" applyBorder="1" applyAlignment="1">
      <alignment horizontal="left" vertical="center" wrapText="1" readingOrder="1"/>
    </xf>
    <xf numFmtId="165" fontId="7" fillId="2" borderId="2" xfId="3" applyNumberFormat="1" applyFont="1" applyFill="1" applyBorder="1" applyAlignment="1">
      <alignment horizontal="right" vertical="top" wrapText="1" readingOrder="1"/>
    </xf>
    <xf numFmtId="0" fontId="7" fillId="2" borderId="2" xfId="3" applyNumberFormat="1" applyFont="1" applyFill="1" applyBorder="1" applyAlignment="1">
      <alignment vertical="top" wrapText="1" readingOrder="1"/>
    </xf>
    <xf numFmtId="0" fontId="7" fillId="2" borderId="0" xfId="3" applyNumberFormat="1" applyFont="1" applyFill="1" applyBorder="1" applyAlignment="1">
      <alignment horizontal="left" vertical="top" wrapText="1" readingOrder="1"/>
    </xf>
    <xf numFmtId="165" fontId="7" fillId="2" borderId="8" xfId="3" applyNumberFormat="1" applyFont="1" applyFill="1" applyBorder="1" applyAlignment="1">
      <alignment horizontal="right" vertical="top" wrapText="1" readingOrder="1"/>
    </xf>
    <xf numFmtId="165" fontId="6" fillId="2" borderId="8" xfId="3" applyNumberFormat="1" applyFont="1" applyFill="1" applyBorder="1" applyAlignment="1">
      <alignment horizontal="right" vertical="top" wrapText="1" readingOrder="1"/>
    </xf>
    <xf numFmtId="0" fontId="7" fillId="0" borderId="0" xfId="0" applyNumberFormat="1" applyFont="1" applyFill="1" applyAlignment="1" applyProtection="1">
      <alignment horizontal="left" wrapText="1"/>
    </xf>
    <xf numFmtId="0" fontId="6" fillId="2" borderId="0" xfId="0" applyNumberFormat="1" applyFont="1" applyFill="1" applyAlignment="1" applyProtection="1">
      <alignment horizontal="center"/>
    </xf>
    <xf numFmtId="0" fontId="7" fillId="0" borderId="0" xfId="0" applyNumberFormat="1" applyFont="1" applyFill="1" applyAlignment="1" applyProtection="1">
      <alignment wrapText="1"/>
    </xf>
    <xf numFmtId="0" fontId="7" fillId="0" borderId="0" xfId="0" applyNumberFormat="1" applyFont="1" applyFill="1" applyAlignment="1" applyProtection="1"/>
    <xf numFmtId="0" fontId="6" fillId="3" borderId="1" xfId="0" applyNumberFormat="1" applyFont="1" applyFill="1" applyBorder="1" applyAlignment="1" applyProtection="1">
      <alignment vertical="top" wrapText="1"/>
      <protection locked="0"/>
    </xf>
    <xf numFmtId="0" fontId="6" fillId="3" borderId="1" xfId="0" applyNumberFormat="1" applyFont="1" applyFill="1" applyBorder="1" applyAlignment="1" applyProtection="1">
      <alignment horizontal="left" vertical="top" wrapText="1"/>
      <protection locked="0"/>
    </xf>
    <xf numFmtId="164" fontId="6" fillId="3" borderId="1" xfId="0" applyNumberFormat="1" applyFont="1" applyFill="1" applyBorder="1" applyAlignment="1" applyProtection="1">
      <alignment horizontal="right" vertical="top" wrapText="1"/>
    </xf>
    <xf numFmtId="0" fontId="6" fillId="3" borderId="1" xfId="0" applyNumberFormat="1" applyFont="1" applyFill="1" applyBorder="1" applyAlignment="1" applyProtection="1">
      <alignment horizontal="center" vertical="top" wrapText="1"/>
      <protection locked="0"/>
    </xf>
    <xf numFmtId="0" fontId="6" fillId="3" borderId="1" xfId="0" applyNumberFormat="1" applyFont="1" applyFill="1" applyBorder="1" applyAlignment="1" applyProtection="1">
      <alignment horizontal="right" vertical="top" wrapText="1"/>
      <protection locked="0"/>
    </xf>
    <xf numFmtId="0" fontId="7" fillId="4" borderId="1" xfId="0" applyNumberFormat="1" applyFont="1" applyFill="1" applyBorder="1" applyAlignment="1" applyProtection="1">
      <alignment vertical="top" wrapText="1"/>
      <protection locked="0"/>
    </xf>
    <xf numFmtId="0" fontId="7" fillId="4" borderId="1" xfId="0" applyNumberFormat="1" applyFont="1" applyFill="1" applyBorder="1" applyAlignment="1" applyProtection="1">
      <alignment horizontal="left" vertical="top" wrapText="1"/>
      <protection locked="0"/>
    </xf>
    <xf numFmtId="164" fontId="7" fillId="4" borderId="1" xfId="0" applyNumberFormat="1" applyFont="1" applyFill="1" applyBorder="1" applyAlignment="1" applyProtection="1">
      <alignment horizontal="right" vertical="top" wrapText="1"/>
    </xf>
    <xf numFmtId="0" fontId="7" fillId="4" borderId="1" xfId="0" applyNumberFormat="1" applyFont="1" applyFill="1" applyBorder="1" applyAlignment="1" applyProtection="1">
      <alignment horizontal="center" vertical="top" wrapText="1"/>
      <protection locked="0"/>
    </xf>
    <xf numFmtId="0" fontId="7" fillId="4" borderId="1" xfId="0" applyNumberFormat="1" applyFont="1" applyFill="1" applyBorder="1" applyAlignment="1" applyProtection="1">
      <alignment horizontal="right" vertical="top" wrapText="1"/>
      <protection locked="0"/>
    </xf>
    <xf numFmtId="0" fontId="8" fillId="2" borderId="23" xfId="0" applyFont="1" applyFill="1" applyBorder="1"/>
    <xf numFmtId="0" fontId="9" fillId="2" borderId="23" xfId="0" applyFont="1" applyFill="1" applyBorder="1"/>
    <xf numFmtId="0" fontId="8" fillId="2" borderId="0" xfId="0" applyFont="1" applyFill="1" applyBorder="1"/>
    <xf numFmtId="0" fontId="7" fillId="2" borderId="2" xfId="0" applyNumberFormat="1" applyFont="1" applyFill="1" applyBorder="1" applyAlignment="1" applyProtection="1">
      <alignment vertical="top" wrapText="1"/>
      <protection locked="0"/>
    </xf>
    <xf numFmtId="0" fontId="7" fillId="2" borderId="2" xfId="0" applyNumberFormat="1" applyFont="1" applyFill="1" applyBorder="1" applyAlignment="1" applyProtection="1">
      <alignment horizontal="left" vertical="top" wrapText="1"/>
      <protection locked="0"/>
    </xf>
    <xf numFmtId="164" fontId="7" fillId="2" borderId="2" xfId="0" applyNumberFormat="1" applyFont="1" applyFill="1" applyBorder="1" applyAlignment="1" applyProtection="1">
      <alignment horizontal="right" vertical="top" wrapText="1"/>
      <protection locked="0"/>
    </xf>
    <xf numFmtId="0" fontId="7" fillId="2" borderId="2" xfId="0" applyNumberFormat="1" applyFont="1" applyFill="1" applyBorder="1" applyAlignment="1" applyProtection="1">
      <alignment horizontal="center" vertical="top" wrapText="1"/>
      <protection locked="0"/>
    </xf>
    <xf numFmtId="0" fontId="7" fillId="2" borderId="2" xfId="0" applyNumberFormat="1" applyFont="1" applyFill="1" applyBorder="1" applyAlignment="1" applyProtection="1">
      <alignment horizontal="right" vertical="top" wrapText="1"/>
      <protection locked="0"/>
    </xf>
    <xf numFmtId="0" fontId="7" fillId="2" borderId="1" xfId="0" applyNumberFormat="1" applyFont="1" applyFill="1" applyBorder="1" applyAlignment="1" applyProtection="1">
      <alignment vertical="top" wrapText="1"/>
      <protection locked="0"/>
    </xf>
    <xf numFmtId="0" fontId="7" fillId="2" borderId="1" xfId="0" applyNumberFormat="1" applyFont="1" applyFill="1" applyBorder="1" applyAlignment="1" applyProtection="1">
      <alignment horizontal="left" vertical="top" wrapText="1"/>
      <protection locked="0"/>
    </xf>
    <xf numFmtId="164" fontId="7" fillId="2" borderId="1" xfId="0" applyNumberFormat="1" applyFont="1" applyFill="1" applyBorder="1" applyAlignment="1" applyProtection="1">
      <alignment horizontal="right" vertical="top" wrapText="1"/>
    </xf>
    <xf numFmtId="0" fontId="7" fillId="2" borderId="1" xfId="0" applyNumberFormat="1" applyFont="1" applyFill="1" applyBorder="1" applyAlignment="1" applyProtection="1">
      <alignment horizontal="center" vertical="top" wrapText="1"/>
      <protection locked="0"/>
    </xf>
    <xf numFmtId="0" fontId="7" fillId="2" borderId="1" xfId="0" applyNumberFormat="1" applyFont="1" applyFill="1" applyBorder="1" applyAlignment="1" applyProtection="1">
      <alignment horizontal="right" vertical="top" wrapText="1"/>
      <protection locked="0"/>
    </xf>
    <xf numFmtId="164" fontId="7" fillId="2" borderId="1" xfId="0" applyNumberFormat="1" applyFont="1" applyFill="1" applyBorder="1" applyAlignment="1" applyProtection="1">
      <alignment horizontal="right" vertical="top" wrapText="1"/>
      <protection locked="0"/>
    </xf>
    <xf numFmtId="0" fontId="7" fillId="2" borderId="0" xfId="0" applyNumberFormat="1" applyFont="1" applyFill="1" applyBorder="1" applyAlignment="1" applyProtection="1">
      <alignment vertical="top" readingOrder="1"/>
      <protection locked="0"/>
    </xf>
    <xf numFmtId="0" fontId="7" fillId="2" borderId="0" xfId="0" applyNumberFormat="1" applyFont="1" applyFill="1" applyBorder="1" applyAlignment="1" applyProtection="1">
      <alignment vertical="top" wrapText="1"/>
      <protection locked="0"/>
    </xf>
    <xf numFmtId="0" fontId="7" fillId="2" borderId="0" xfId="0" applyNumberFormat="1" applyFont="1" applyFill="1" applyBorder="1" applyAlignment="1" applyProtection="1">
      <alignment horizontal="left" vertical="top" wrapText="1"/>
      <protection locked="0"/>
    </xf>
    <xf numFmtId="164" fontId="7" fillId="2" borderId="0" xfId="0" applyNumberFormat="1" applyFont="1" applyFill="1" applyBorder="1" applyAlignment="1" applyProtection="1">
      <alignment horizontal="right" vertical="top" wrapText="1"/>
      <protection locked="0"/>
    </xf>
    <xf numFmtId="0" fontId="7" fillId="2" borderId="0" xfId="0" applyNumberFormat="1" applyFont="1" applyFill="1" applyBorder="1" applyAlignment="1" applyProtection="1">
      <alignment horizontal="center" vertical="top" wrapText="1"/>
      <protection locked="0"/>
    </xf>
    <xf numFmtId="0" fontId="7" fillId="2" borderId="0" xfId="0" applyNumberFormat="1" applyFont="1" applyFill="1" applyBorder="1" applyAlignment="1" applyProtection="1">
      <alignment horizontal="right" vertical="top" wrapText="1"/>
      <protection locked="0"/>
    </xf>
    <xf numFmtId="164" fontId="6" fillId="3" borderId="4" xfId="0" applyNumberFormat="1" applyFont="1" applyFill="1" applyBorder="1" applyAlignment="1" applyProtection="1">
      <alignment horizontal="right" vertical="top" wrapText="1"/>
    </xf>
    <xf numFmtId="164" fontId="7" fillId="2" borderId="5" xfId="0" applyNumberFormat="1" applyFont="1" applyFill="1" applyBorder="1" applyAlignment="1" applyProtection="1">
      <alignment horizontal="right" vertical="top" wrapText="1"/>
      <protection locked="0"/>
    </xf>
    <xf numFmtId="164" fontId="7" fillId="4" borderId="4" xfId="0" applyNumberFormat="1" applyFont="1" applyFill="1" applyBorder="1" applyAlignment="1" applyProtection="1">
      <alignment horizontal="right" vertical="top" wrapText="1"/>
    </xf>
    <xf numFmtId="164" fontId="7" fillId="2" borderId="4" xfId="0" applyNumberFormat="1" applyFont="1" applyFill="1" applyBorder="1" applyAlignment="1" applyProtection="1">
      <alignment horizontal="right" vertical="top" wrapText="1"/>
    </xf>
    <xf numFmtId="164" fontId="7" fillId="2" borderId="4" xfId="0" applyNumberFormat="1" applyFont="1" applyFill="1" applyBorder="1" applyAlignment="1" applyProtection="1">
      <alignment horizontal="right" vertical="top" wrapText="1"/>
      <protection locked="0"/>
    </xf>
    <xf numFmtId="164" fontId="6" fillId="3" borderId="7" xfId="0" applyNumberFormat="1" applyFont="1" applyFill="1" applyBorder="1" applyAlignment="1" applyProtection="1">
      <alignment horizontal="right" vertical="top" wrapText="1"/>
    </xf>
    <xf numFmtId="164" fontId="7" fillId="2" borderId="8" xfId="0" applyNumberFormat="1" applyFont="1" applyFill="1" applyBorder="1" applyAlignment="1" applyProtection="1">
      <alignment horizontal="right" vertical="top" wrapText="1"/>
      <protection locked="0"/>
    </xf>
    <xf numFmtId="164" fontId="7" fillId="4" borderId="7" xfId="0" applyNumberFormat="1" applyFont="1" applyFill="1" applyBorder="1" applyAlignment="1" applyProtection="1">
      <alignment horizontal="right" vertical="top" wrapText="1"/>
    </xf>
    <xf numFmtId="164" fontId="7" fillId="2" borderId="7" xfId="0" applyNumberFormat="1" applyFont="1" applyFill="1" applyBorder="1" applyAlignment="1" applyProtection="1">
      <alignment horizontal="right" vertical="top" wrapText="1"/>
    </xf>
    <xf numFmtId="164" fontId="7" fillId="2" borderId="7" xfId="0" applyNumberFormat="1" applyFont="1" applyFill="1" applyBorder="1" applyAlignment="1" applyProtection="1">
      <alignment horizontal="right" vertical="top" wrapText="1"/>
      <protection locked="0"/>
    </xf>
    <xf numFmtId="164" fontId="6" fillId="3" borderId="27" xfId="0" applyNumberFormat="1" applyFont="1" applyFill="1" applyBorder="1" applyAlignment="1" applyProtection="1">
      <alignment horizontal="right" vertical="top" wrapText="1"/>
    </xf>
    <xf numFmtId="164" fontId="6" fillId="3" borderId="28" xfId="0" applyNumberFormat="1" applyFont="1" applyFill="1" applyBorder="1" applyAlignment="1" applyProtection="1">
      <alignment horizontal="right" vertical="top" wrapText="1"/>
    </xf>
    <xf numFmtId="164" fontId="7" fillId="2" borderId="14" xfId="0" applyNumberFormat="1" applyFont="1" applyFill="1" applyBorder="1" applyAlignment="1" applyProtection="1">
      <alignment horizontal="right" vertical="top" wrapText="1"/>
      <protection locked="0"/>
    </xf>
    <xf numFmtId="164" fontId="7" fillId="4" borderId="28" xfId="0" applyNumberFormat="1" applyFont="1" applyFill="1" applyBorder="1" applyAlignment="1" applyProtection="1">
      <alignment horizontal="right" vertical="top" wrapText="1"/>
    </xf>
    <xf numFmtId="164" fontId="7" fillId="2" borderId="28" xfId="0" applyNumberFormat="1" applyFont="1" applyFill="1" applyBorder="1" applyAlignment="1" applyProtection="1">
      <alignment horizontal="right" vertical="top" wrapText="1"/>
    </xf>
    <xf numFmtId="164" fontId="7" fillId="2" borderId="28" xfId="0" applyNumberFormat="1" applyFont="1" applyFill="1" applyBorder="1" applyAlignment="1" applyProtection="1">
      <alignment horizontal="right" vertical="top" wrapText="1"/>
      <protection locked="0"/>
    </xf>
    <xf numFmtId="164" fontId="7" fillId="2" borderId="30" xfId="0" applyNumberFormat="1" applyFont="1" applyFill="1" applyBorder="1" applyAlignment="1" applyProtection="1">
      <alignment horizontal="right" vertical="top" wrapText="1"/>
      <protection locked="0"/>
    </xf>
    <xf numFmtId="164" fontId="7" fillId="2" borderId="31" xfId="0" applyNumberFormat="1" applyFont="1" applyFill="1" applyBorder="1" applyAlignment="1" applyProtection="1">
      <alignment horizontal="right" vertical="top" wrapText="1"/>
      <protection locked="0"/>
    </xf>
    <xf numFmtId="165" fontId="6" fillId="2" borderId="18" xfId="3" applyNumberFormat="1" applyFont="1" applyFill="1" applyBorder="1" applyAlignment="1">
      <alignment horizontal="right" vertical="top" wrapText="1" readingOrder="1"/>
    </xf>
    <xf numFmtId="165" fontId="7" fillId="2" borderId="18" xfId="3" applyNumberFormat="1" applyFont="1" applyFill="1" applyBorder="1" applyAlignment="1">
      <alignment horizontal="right" vertical="top" wrapText="1" readingOrder="1"/>
    </xf>
    <xf numFmtId="0" fontId="6" fillId="2" borderId="32" xfId="3" applyNumberFormat="1" applyFont="1" applyFill="1" applyBorder="1" applyAlignment="1">
      <alignment horizontal="center" vertical="center" wrapText="1" readingOrder="1"/>
    </xf>
    <xf numFmtId="165" fontId="6" fillId="2" borderId="33" xfId="3" applyNumberFormat="1" applyFont="1" applyFill="1" applyBorder="1" applyAlignment="1">
      <alignment horizontal="right" vertical="top" wrapText="1" readingOrder="1"/>
    </xf>
    <xf numFmtId="165" fontId="7" fillId="2" borderId="33" xfId="3" applyNumberFormat="1" applyFont="1" applyFill="1" applyBorder="1" applyAlignment="1">
      <alignment horizontal="right" vertical="top" wrapText="1" readingOrder="1"/>
    </xf>
    <xf numFmtId="165" fontId="7" fillId="2" borderId="34" xfId="3" applyNumberFormat="1" applyFont="1" applyFill="1" applyBorder="1" applyAlignment="1">
      <alignment horizontal="right" vertical="top" wrapText="1" readingOrder="1"/>
    </xf>
    <xf numFmtId="0" fontId="6" fillId="2" borderId="35" xfId="3" applyNumberFormat="1" applyFont="1" applyFill="1" applyBorder="1" applyAlignment="1">
      <alignment horizontal="center" vertical="center" wrapText="1" readingOrder="1"/>
    </xf>
    <xf numFmtId="0" fontId="8" fillId="2" borderId="36" xfId="0" applyFont="1" applyFill="1" applyBorder="1"/>
    <xf numFmtId="0" fontId="6" fillId="2" borderId="37" xfId="3" applyNumberFormat="1" applyFont="1" applyFill="1" applyBorder="1" applyAlignment="1">
      <alignment horizontal="center" vertical="center" wrapText="1" readingOrder="1"/>
    </xf>
    <xf numFmtId="0" fontId="6" fillId="2" borderId="38" xfId="3" applyNumberFormat="1" applyFont="1" applyFill="1" applyBorder="1" applyAlignment="1">
      <alignment horizontal="center" vertical="center" wrapText="1" readingOrder="1"/>
    </xf>
    <xf numFmtId="0" fontId="6" fillId="2" borderId="12" xfId="3" applyNumberFormat="1" applyFont="1" applyFill="1" applyBorder="1" applyAlignment="1">
      <alignment horizontal="center" vertical="center" wrapText="1" readingOrder="1"/>
    </xf>
    <xf numFmtId="0" fontId="6" fillId="2" borderId="39" xfId="3" applyNumberFormat="1" applyFont="1" applyFill="1" applyBorder="1" applyAlignment="1">
      <alignment horizontal="left" vertical="center" wrapText="1" readingOrder="1"/>
    </xf>
    <xf numFmtId="165" fontId="6" fillId="2" borderId="14" xfId="3" applyNumberFormat="1" applyFont="1" applyFill="1" applyBorder="1" applyAlignment="1">
      <alignment horizontal="right" vertical="top" wrapText="1" readingOrder="1"/>
    </xf>
    <xf numFmtId="0" fontId="7" fillId="2" borderId="39" xfId="3" applyNumberFormat="1" applyFont="1" applyFill="1" applyBorder="1" applyAlignment="1">
      <alignment horizontal="left" vertical="center" wrapText="1" readingOrder="1"/>
    </xf>
    <xf numFmtId="165" fontId="7" fillId="2" borderId="14" xfId="3" applyNumberFormat="1" applyFont="1" applyFill="1" applyBorder="1" applyAlignment="1">
      <alignment horizontal="right" vertical="top" wrapText="1" readingOrder="1"/>
    </xf>
    <xf numFmtId="0" fontId="7" fillId="2" borderId="39" xfId="3" applyNumberFormat="1" applyFont="1" applyFill="1" applyBorder="1" applyAlignment="1">
      <alignment vertical="top" wrapText="1" readingOrder="1"/>
    </xf>
    <xf numFmtId="0" fontId="7" fillId="2" borderId="40" xfId="3" applyNumberFormat="1" applyFont="1" applyFill="1" applyBorder="1" applyAlignment="1">
      <alignment vertical="top" wrapText="1" readingOrder="1"/>
    </xf>
    <xf numFmtId="0" fontId="8" fillId="2" borderId="41" xfId="0" applyFont="1" applyFill="1" applyBorder="1"/>
    <xf numFmtId="165" fontId="7" fillId="2" borderId="42" xfId="3" applyNumberFormat="1" applyFont="1" applyFill="1" applyBorder="1" applyAlignment="1">
      <alignment horizontal="right" vertical="top" wrapText="1" readingOrder="1"/>
    </xf>
    <xf numFmtId="165" fontId="7" fillId="2" borderId="43" xfId="3" applyNumberFormat="1" applyFont="1" applyFill="1" applyBorder="1" applyAlignment="1">
      <alignment horizontal="right" vertical="top" wrapText="1" readingOrder="1"/>
    </xf>
    <xf numFmtId="165" fontId="7" fillId="2" borderId="31" xfId="3" applyNumberFormat="1" applyFont="1" applyFill="1" applyBorder="1" applyAlignment="1">
      <alignment horizontal="right" vertical="top" wrapText="1" readingOrder="1"/>
    </xf>
    <xf numFmtId="0" fontId="6" fillId="3" borderId="27" xfId="0" applyNumberFormat="1" applyFont="1" applyFill="1" applyBorder="1" applyAlignment="1" applyProtection="1">
      <alignment vertical="top" readingOrder="1"/>
      <protection locked="0"/>
    </xf>
    <xf numFmtId="0" fontId="6" fillId="3" borderId="28" xfId="0" applyNumberFormat="1" applyFont="1" applyFill="1" applyBorder="1" applyAlignment="1" applyProtection="1">
      <alignment horizontal="right" vertical="top" wrapText="1"/>
      <protection locked="0"/>
    </xf>
    <xf numFmtId="0" fontId="7" fillId="2" borderId="13" xfId="0" applyNumberFormat="1" applyFont="1" applyFill="1" applyBorder="1" applyAlignment="1" applyProtection="1">
      <alignment vertical="top" readingOrder="1"/>
      <protection locked="0"/>
    </xf>
    <xf numFmtId="0" fontId="7" fillId="2" borderId="14" xfId="0" applyNumberFormat="1" applyFont="1" applyFill="1" applyBorder="1" applyAlignment="1" applyProtection="1">
      <alignment horizontal="right" vertical="top" wrapText="1"/>
      <protection locked="0"/>
    </xf>
    <xf numFmtId="0" fontId="7" fillId="4" borderId="27" xfId="0" applyNumberFormat="1" applyFont="1" applyFill="1" applyBorder="1" applyAlignment="1" applyProtection="1">
      <alignment vertical="top" readingOrder="1"/>
      <protection locked="0"/>
    </xf>
    <xf numFmtId="0" fontId="7" fillId="4" borderId="28" xfId="0" applyNumberFormat="1" applyFont="1" applyFill="1" applyBorder="1" applyAlignment="1" applyProtection="1">
      <alignment horizontal="right" vertical="top" wrapText="1"/>
      <protection locked="0"/>
    </xf>
    <xf numFmtId="0" fontId="7" fillId="2" borderId="27" xfId="0" applyNumberFormat="1" applyFont="1" applyFill="1" applyBorder="1" applyAlignment="1" applyProtection="1">
      <alignment vertical="top" readingOrder="1"/>
      <protection locked="0"/>
    </xf>
    <xf numFmtId="0" fontId="7" fillId="2" borderId="28" xfId="0" applyNumberFormat="1" applyFont="1" applyFill="1" applyBorder="1" applyAlignment="1" applyProtection="1">
      <alignment horizontal="right" vertical="top" wrapText="1"/>
      <protection locked="0"/>
    </xf>
    <xf numFmtId="0" fontId="7" fillId="2" borderId="29" xfId="0" applyNumberFormat="1" applyFont="1" applyFill="1" applyBorder="1" applyAlignment="1" applyProtection="1">
      <alignment vertical="top" readingOrder="1"/>
      <protection locked="0"/>
    </xf>
    <xf numFmtId="0" fontId="7" fillId="2" borderId="30" xfId="0" applyNumberFormat="1" applyFont="1" applyFill="1" applyBorder="1" applyAlignment="1" applyProtection="1">
      <alignment vertical="top" wrapText="1"/>
      <protection locked="0"/>
    </xf>
    <xf numFmtId="0" fontId="7" fillId="2" borderId="30" xfId="0" applyNumberFormat="1" applyFont="1" applyFill="1" applyBorder="1" applyAlignment="1" applyProtection="1">
      <alignment horizontal="left" vertical="top" wrapText="1"/>
      <protection locked="0"/>
    </xf>
    <xf numFmtId="164" fontId="7" fillId="2" borderId="45" xfId="0" applyNumberFormat="1" applyFont="1" applyFill="1" applyBorder="1" applyAlignment="1" applyProtection="1">
      <alignment horizontal="right" vertical="top" wrapText="1"/>
      <protection locked="0"/>
    </xf>
    <xf numFmtId="164" fontId="7" fillId="2" borderId="43" xfId="0" applyNumberFormat="1" applyFont="1" applyFill="1" applyBorder="1" applyAlignment="1" applyProtection="1">
      <alignment horizontal="right" vertical="top" wrapText="1"/>
      <protection locked="0"/>
    </xf>
    <xf numFmtId="0" fontId="7" fillId="2" borderId="30" xfId="0" applyNumberFormat="1" applyFont="1" applyFill="1" applyBorder="1" applyAlignment="1" applyProtection="1">
      <alignment horizontal="center" vertical="top" wrapText="1"/>
      <protection locked="0"/>
    </xf>
    <xf numFmtId="0" fontId="7" fillId="2" borderId="30" xfId="0" applyNumberFormat="1" applyFont="1" applyFill="1" applyBorder="1" applyAlignment="1" applyProtection="1">
      <alignment horizontal="right" vertical="top" wrapText="1"/>
      <protection locked="0"/>
    </xf>
    <xf numFmtId="0" fontId="7" fillId="2" borderId="31" xfId="0" applyNumberFormat="1" applyFont="1" applyFill="1" applyBorder="1" applyAlignment="1" applyProtection="1">
      <alignment horizontal="right" vertical="top" wrapText="1"/>
      <protection locked="0"/>
    </xf>
    <xf numFmtId="164" fontId="6" fillId="2" borderId="13" xfId="0" applyNumberFormat="1" applyFont="1" applyFill="1" applyBorder="1" applyAlignment="1" applyProtection="1">
      <alignment horizontal="right" vertical="top" wrapText="1"/>
      <protection locked="0"/>
    </xf>
    <xf numFmtId="164" fontId="6" fillId="4" borderId="27" xfId="0" applyNumberFormat="1" applyFont="1" applyFill="1" applyBorder="1" applyAlignment="1" applyProtection="1">
      <alignment horizontal="right" vertical="top" wrapText="1"/>
    </xf>
    <xf numFmtId="164" fontId="6" fillId="2" borderId="27" xfId="0" applyNumberFormat="1" applyFont="1" applyFill="1" applyBorder="1" applyAlignment="1" applyProtection="1">
      <alignment horizontal="right" vertical="top" wrapText="1"/>
    </xf>
    <xf numFmtId="164" fontId="6" fillId="2" borderId="27" xfId="0" applyNumberFormat="1" applyFont="1" applyFill="1" applyBorder="1" applyAlignment="1" applyProtection="1">
      <alignment horizontal="right" vertical="top" wrapText="1"/>
      <protection locked="0"/>
    </xf>
    <xf numFmtId="164" fontId="6" fillId="2" borderId="29" xfId="0" applyNumberFormat="1" applyFont="1" applyFill="1" applyBorder="1" applyAlignment="1" applyProtection="1">
      <alignment horizontal="right" vertical="top" wrapText="1"/>
      <protection locked="0"/>
    </xf>
    <xf numFmtId="0" fontId="7" fillId="5" borderId="27" xfId="0" applyNumberFormat="1" applyFont="1" applyFill="1" applyBorder="1" applyAlignment="1" applyProtection="1">
      <alignment vertical="top" readingOrder="1"/>
      <protection locked="0"/>
    </xf>
    <xf numFmtId="0" fontId="7" fillId="5" borderId="1" xfId="0" applyNumberFormat="1" applyFont="1" applyFill="1" applyBorder="1" applyAlignment="1" applyProtection="1">
      <alignment vertical="top" wrapText="1"/>
      <protection locked="0"/>
    </xf>
    <xf numFmtId="0" fontId="7" fillId="5" borderId="1" xfId="0" applyNumberFormat="1" applyFont="1" applyFill="1" applyBorder="1" applyAlignment="1" applyProtection="1">
      <alignment horizontal="left" vertical="top" wrapText="1"/>
      <protection locked="0"/>
    </xf>
    <xf numFmtId="164" fontId="7" fillId="5" borderId="1" xfId="0" applyNumberFormat="1" applyFont="1" applyFill="1" applyBorder="1" applyAlignment="1" applyProtection="1">
      <alignment horizontal="right" vertical="top" wrapText="1"/>
    </xf>
    <xf numFmtId="164" fontId="7" fillId="5" borderId="4" xfId="0" applyNumberFormat="1" applyFont="1" applyFill="1" applyBorder="1" applyAlignment="1" applyProtection="1">
      <alignment horizontal="right" vertical="top" wrapText="1"/>
    </xf>
    <xf numFmtId="164" fontId="6" fillId="5" borderId="27" xfId="0" applyNumberFormat="1" applyFont="1" applyFill="1" applyBorder="1" applyAlignment="1" applyProtection="1">
      <alignment horizontal="right" vertical="top" wrapText="1"/>
    </xf>
    <xf numFmtId="164" fontId="7" fillId="5" borderId="28" xfId="0" applyNumberFormat="1" applyFont="1" applyFill="1" applyBorder="1" applyAlignment="1" applyProtection="1">
      <alignment horizontal="right" vertical="top" wrapText="1"/>
    </xf>
    <xf numFmtId="164" fontId="7" fillId="5" borderId="7" xfId="0" applyNumberFormat="1" applyFont="1" applyFill="1" applyBorder="1" applyAlignment="1" applyProtection="1">
      <alignment horizontal="right" vertical="top" wrapText="1"/>
    </xf>
    <xf numFmtId="0" fontId="7" fillId="5" borderId="1" xfId="0" applyNumberFormat="1" applyFont="1" applyFill="1" applyBorder="1" applyAlignment="1" applyProtection="1">
      <alignment horizontal="center" vertical="top" wrapText="1"/>
      <protection locked="0"/>
    </xf>
    <xf numFmtId="0" fontId="7" fillId="5" borderId="1" xfId="0" applyNumberFormat="1" applyFont="1" applyFill="1" applyBorder="1" applyAlignment="1" applyProtection="1">
      <alignment horizontal="right" vertical="top" wrapText="1"/>
      <protection locked="0"/>
    </xf>
    <xf numFmtId="0" fontId="7" fillId="5" borderId="28" xfId="0" applyNumberFormat="1" applyFont="1" applyFill="1" applyBorder="1" applyAlignment="1" applyProtection="1">
      <alignment horizontal="right" vertical="top" wrapText="1"/>
      <protection locked="0"/>
    </xf>
    <xf numFmtId="0" fontId="7" fillId="6" borderId="13" xfId="0" applyNumberFormat="1" applyFont="1" applyFill="1" applyBorder="1" applyAlignment="1" applyProtection="1">
      <alignment vertical="top" readingOrder="1"/>
      <protection locked="0"/>
    </xf>
    <xf numFmtId="0" fontId="7" fillId="6" borderId="2" xfId="0" applyNumberFormat="1" applyFont="1" applyFill="1" applyBorder="1" applyAlignment="1" applyProtection="1">
      <alignment vertical="top" wrapText="1"/>
      <protection locked="0"/>
    </xf>
    <xf numFmtId="0" fontId="7" fillId="6" borderId="2" xfId="0" applyNumberFormat="1" applyFont="1" applyFill="1" applyBorder="1" applyAlignment="1" applyProtection="1">
      <alignment horizontal="left" vertical="top" wrapText="1"/>
      <protection locked="0"/>
    </xf>
    <xf numFmtId="164" fontId="7" fillId="6" borderId="2" xfId="0" applyNumberFormat="1" applyFont="1" applyFill="1" applyBorder="1" applyAlignment="1" applyProtection="1">
      <alignment horizontal="right" vertical="top" wrapText="1"/>
      <protection locked="0"/>
    </xf>
    <xf numFmtId="164" fontId="7" fillId="6" borderId="5" xfId="0" applyNumberFormat="1" applyFont="1" applyFill="1" applyBorder="1" applyAlignment="1" applyProtection="1">
      <alignment horizontal="right" vertical="top" wrapText="1"/>
      <protection locked="0"/>
    </xf>
    <xf numFmtId="164" fontId="6" fillId="6" borderId="13" xfId="0" applyNumberFormat="1" applyFont="1" applyFill="1" applyBorder="1" applyAlignment="1" applyProtection="1">
      <alignment horizontal="right" vertical="top" wrapText="1"/>
      <protection locked="0"/>
    </xf>
    <xf numFmtId="164" fontId="7" fillId="6" borderId="14" xfId="0" applyNumberFormat="1" applyFont="1" applyFill="1" applyBorder="1" applyAlignment="1" applyProtection="1">
      <alignment horizontal="right" vertical="top" wrapText="1"/>
      <protection locked="0"/>
    </xf>
    <xf numFmtId="164" fontId="7" fillId="6" borderId="8" xfId="0" applyNumberFormat="1" applyFont="1" applyFill="1" applyBorder="1" applyAlignment="1" applyProtection="1">
      <alignment horizontal="right" vertical="top" wrapText="1"/>
      <protection locked="0"/>
    </xf>
    <xf numFmtId="0" fontId="7" fillId="6" borderId="2" xfId="0" applyNumberFormat="1" applyFont="1" applyFill="1" applyBorder="1" applyAlignment="1" applyProtection="1">
      <alignment horizontal="center" vertical="top" wrapText="1"/>
      <protection locked="0"/>
    </xf>
    <xf numFmtId="0" fontId="7" fillId="6" borderId="2" xfId="0" applyNumberFormat="1" applyFont="1" applyFill="1" applyBorder="1" applyAlignment="1" applyProtection="1">
      <alignment horizontal="right" vertical="top" wrapText="1"/>
      <protection locked="0"/>
    </xf>
    <xf numFmtId="0" fontId="7" fillId="6" borderId="14" xfId="0" applyNumberFormat="1" applyFont="1" applyFill="1" applyBorder="1" applyAlignment="1" applyProtection="1">
      <alignment horizontal="right" vertical="top" wrapText="1"/>
      <protection locked="0"/>
    </xf>
    <xf numFmtId="0" fontId="12" fillId="2" borderId="2" xfId="3" applyNumberFormat="1" applyFont="1" applyFill="1" applyBorder="1" applyAlignment="1">
      <alignment vertical="top" wrapText="1" readingOrder="1"/>
    </xf>
    <xf numFmtId="0" fontId="10" fillId="2" borderId="2" xfId="3" applyNumberFormat="1" applyFont="1" applyFill="1" applyBorder="1" applyAlignment="1">
      <alignment vertical="top" wrapText="1" readingOrder="1"/>
    </xf>
    <xf numFmtId="0" fontId="12" fillId="2" borderId="19" xfId="3" applyNumberFormat="1" applyFont="1" applyFill="1" applyBorder="1" applyAlignment="1">
      <alignment horizontal="justify" vertical="top" wrapText="1" readingOrder="1"/>
    </xf>
    <xf numFmtId="0" fontId="12" fillId="2" borderId="2" xfId="3" applyNumberFormat="1" applyFont="1" applyFill="1" applyBorder="1" applyAlignment="1">
      <alignment horizontal="justify" vertical="top" wrapText="1" readingOrder="1"/>
    </xf>
    <xf numFmtId="0" fontId="12" fillId="2" borderId="2" xfId="3" applyNumberFormat="1" applyFont="1" applyFill="1" applyBorder="1" applyAlignment="1">
      <alignment horizontal="center" vertical="top" wrapText="1" readingOrder="1"/>
    </xf>
    <xf numFmtId="0" fontId="12" fillId="2" borderId="0" xfId="4" applyFont="1" applyFill="1" applyBorder="1" applyAlignment="1">
      <alignment horizontal="justify" readingOrder="1"/>
    </xf>
    <xf numFmtId="0" fontId="12" fillId="2" borderId="20" xfId="3" applyNumberFormat="1" applyFont="1" applyFill="1" applyBorder="1" applyAlignment="1">
      <alignment horizontal="justify" vertical="top" wrapText="1" readingOrder="1"/>
    </xf>
    <xf numFmtId="0" fontId="12" fillId="2" borderId="0" xfId="4" applyFont="1" applyFill="1" applyBorder="1"/>
    <xf numFmtId="0" fontId="12" fillId="2" borderId="21" xfId="3" applyNumberFormat="1" applyFont="1" applyFill="1" applyBorder="1" applyAlignment="1">
      <alignment horizontal="justify" vertical="top" wrapText="1" readingOrder="1"/>
    </xf>
    <xf numFmtId="0" fontId="12" fillId="2" borderId="17" xfId="3" applyNumberFormat="1" applyFont="1" applyFill="1" applyBorder="1" applyAlignment="1">
      <alignment horizontal="justify" vertical="top" wrapText="1" readingOrder="1"/>
    </xf>
    <xf numFmtId="0" fontId="12" fillId="2" borderId="22" xfId="3" applyNumberFormat="1" applyFont="1" applyFill="1" applyBorder="1" applyAlignment="1">
      <alignment horizontal="justify" vertical="top" wrapText="1" readingOrder="1"/>
    </xf>
    <xf numFmtId="0" fontId="6" fillId="0" borderId="3" xfId="0" applyNumberFormat="1" applyFont="1" applyFill="1" applyBorder="1" applyAlignment="1" applyProtection="1">
      <alignment horizontal="center" vertical="center" wrapText="1"/>
    </xf>
    <xf numFmtId="0" fontId="6" fillId="7" borderId="3"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12" fillId="2" borderId="2" xfId="3" applyNumberFormat="1" applyFont="1" applyFill="1" applyBorder="1" applyAlignment="1">
      <alignment horizontal="justify" vertical="top" wrapText="1" readingOrder="1"/>
    </xf>
    <xf numFmtId="0" fontId="12" fillId="2" borderId="18" xfId="3" applyNumberFormat="1" applyFont="1" applyFill="1" applyBorder="1" applyAlignment="1">
      <alignment horizontal="justify" vertical="top" wrapText="1" readingOrder="1"/>
    </xf>
    <xf numFmtId="0" fontId="12" fillId="2" borderId="8" xfId="3" applyNumberFormat="1" applyFont="1" applyFill="1" applyBorder="1" applyAlignment="1">
      <alignment horizontal="justify" vertical="top" wrapText="1" readingOrder="1"/>
    </xf>
    <xf numFmtId="0" fontId="10" fillId="2" borderId="2" xfId="3" applyNumberFormat="1" applyFont="1" applyFill="1" applyBorder="1" applyAlignment="1">
      <alignment horizontal="justify" vertical="top" wrapText="1" readingOrder="1"/>
    </xf>
    <xf numFmtId="0" fontId="12" fillId="2" borderId="19" xfId="3" applyNumberFormat="1" applyFont="1" applyFill="1" applyBorder="1" applyAlignment="1">
      <alignment horizontal="justify" vertical="top" wrapText="1" readingOrder="1"/>
    </xf>
    <xf numFmtId="0" fontId="12" fillId="2" borderId="0" xfId="4" applyFont="1" applyFill="1" applyBorder="1" applyAlignment="1">
      <alignment horizontal="justify" readingOrder="1"/>
    </xf>
    <xf numFmtId="0" fontId="12" fillId="2" borderId="20" xfId="3" applyNumberFormat="1" applyFont="1" applyFill="1" applyBorder="1" applyAlignment="1">
      <alignment horizontal="justify" vertical="top" wrapText="1" readingOrder="1"/>
    </xf>
    <xf numFmtId="0" fontId="12" fillId="2" borderId="19" xfId="3" applyNumberFormat="1" applyFont="1" applyFill="1" applyBorder="1" applyAlignment="1">
      <alignment vertical="top" wrapText="1" readingOrder="1"/>
    </xf>
    <xf numFmtId="0" fontId="12" fillId="2" borderId="0" xfId="4" applyFont="1" applyFill="1" applyBorder="1"/>
    <xf numFmtId="0" fontId="12" fillId="2" borderId="20" xfId="3" applyNumberFormat="1" applyFont="1" applyFill="1" applyBorder="1" applyAlignment="1">
      <alignment vertical="top" wrapText="1"/>
    </xf>
    <xf numFmtId="0" fontId="12" fillId="2" borderId="2" xfId="3" applyNumberFormat="1" applyFont="1" applyFill="1" applyBorder="1" applyAlignment="1">
      <alignment vertical="top" wrapText="1" readingOrder="1"/>
    </xf>
    <xf numFmtId="0" fontId="12" fillId="2" borderId="18" xfId="3" applyNumberFormat="1" applyFont="1" applyFill="1" applyBorder="1" applyAlignment="1">
      <alignment vertical="top" wrapText="1"/>
    </xf>
    <xf numFmtId="0" fontId="12" fillId="2" borderId="8" xfId="3" applyNumberFormat="1" applyFont="1" applyFill="1" applyBorder="1" applyAlignment="1">
      <alignment vertical="top" wrapText="1"/>
    </xf>
    <xf numFmtId="0" fontId="10" fillId="2" borderId="2" xfId="3" applyNumberFormat="1" applyFont="1" applyFill="1" applyBorder="1" applyAlignment="1">
      <alignment horizontal="center" vertical="top" wrapText="1" readingOrder="1"/>
    </xf>
    <xf numFmtId="0" fontId="12" fillId="2" borderId="19" xfId="3" applyNumberFormat="1" applyFont="1" applyFill="1" applyBorder="1" applyAlignment="1">
      <alignment horizontal="left" vertical="top" wrapText="1" readingOrder="1"/>
    </xf>
    <xf numFmtId="0" fontId="12" fillId="2" borderId="0" xfId="4" applyFont="1" applyFill="1" applyBorder="1" applyAlignment="1">
      <alignment horizontal="justify"/>
    </xf>
    <xf numFmtId="0" fontId="12" fillId="2" borderId="20" xfId="3" applyNumberFormat="1" applyFont="1" applyFill="1" applyBorder="1" applyAlignment="1">
      <alignment horizontal="justify" vertical="top" wrapText="1"/>
    </xf>
    <xf numFmtId="0" fontId="10" fillId="2" borderId="2" xfId="3" applyNumberFormat="1" applyFont="1" applyFill="1" applyBorder="1" applyAlignment="1">
      <alignment vertical="top" wrapText="1" readingOrder="1"/>
    </xf>
    <xf numFmtId="0" fontId="15" fillId="2" borderId="24" xfId="1" applyFont="1" applyBorder="1" applyAlignment="1" applyProtection="1">
      <alignment vertical="top" wrapText="1" readingOrder="1"/>
      <protection locked="0"/>
    </xf>
    <xf numFmtId="0" fontId="16" fillId="2" borderId="25" xfId="1" applyFont="1" applyBorder="1" applyAlignment="1" applyProtection="1">
      <alignment vertical="top" wrapText="1"/>
      <protection locked="0"/>
    </xf>
    <xf numFmtId="0" fontId="16" fillId="2" borderId="26" xfId="1" applyFont="1" applyBorder="1" applyAlignment="1" applyProtection="1">
      <alignment vertical="top" wrapText="1"/>
      <protection locked="0"/>
    </xf>
    <xf numFmtId="0" fontId="17" fillId="2" borderId="24" xfId="1" applyFont="1" applyBorder="1" applyAlignment="1" applyProtection="1">
      <alignment horizontal="center" vertical="top" wrapText="1" readingOrder="1"/>
      <protection locked="0"/>
    </xf>
    <xf numFmtId="0" fontId="15" fillId="2" borderId="24" xfId="1" applyFont="1" applyBorder="1" applyAlignment="1" applyProtection="1">
      <alignment horizontal="center" vertical="top" wrapText="1" readingOrder="1"/>
      <protection locked="0"/>
    </xf>
    <xf numFmtId="0" fontId="10" fillId="2" borderId="17" xfId="3" applyNumberFormat="1" applyFont="1" applyFill="1" applyBorder="1" applyAlignment="1">
      <alignment horizontal="center" vertical="top" wrapText="1" readingOrder="1"/>
    </xf>
    <xf numFmtId="0" fontId="12" fillId="2" borderId="17" xfId="3" applyNumberFormat="1" applyFont="1" applyFill="1" applyBorder="1" applyAlignment="1">
      <alignment vertical="top" wrapText="1"/>
    </xf>
    <xf numFmtId="0" fontId="11" fillId="2" borderId="0" xfId="3" applyNumberFormat="1" applyFont="1" applyFill="1" applyBorder="1" applyAlignment="1">
      <alignment horizontal="center" vertical="top" wrapText="1" readingOrder="1"/>
    </xf>
    <xf numFmtId="0" fontId="10" fillId="2" borderId="0" xfId="3" applyNumberFormat="1" applyFont="1" applyFill="1" applyBorder="1" applyAlignment="1">
      <alignment horizontal="center" vertical="top" wrapText="1" readingOrder="1"/>
    </xf>
    <xf numFmtId="0" fontId="12" fillId="2" borderId="2" xfId="3" applyNumberFormat="1" applyFont="1" applyFill="1" applyBorder="1" applyAlignment="1">
      <alignment horizontal="center" vertical="top" wrapText="1" readingOrder="1"/>
    </xf>
    <xf numFmtId="0" fontId="6" fillId="2" borderId="0" xfId="3" applyNumberFormat="1" applyFont="1" applyFill="1" applyBorder="1" applyAlignment="1">
      <alignment horizontal="center" vertical="top" wrapText="1" readingOrder="1"/>
    </xf>
    <xf numFmtId="0" fontId="8" fillId="2" borderId="0" xfId="0" applyFont="1" applyFill="1" applyBorder="1"/>
    <xf numFmtId="0" fontId="6" fillId="7"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7" borderId="13" xfId="0" applyNumberFormat="1" applyFont="1" applyFill="1" applyBorder="1" applyAlignment="1" applyProtection="1">
      <alignment horizontal="center" vertical="center" wrapText="1"/>
    </xf>
    <xf numFmtId="0" fontId="6" fillId="7" borderId="15" xfId="0" applyNumberFormat="1" applyFont="1" applyFill="1" applyBorder="1" applyAlignment="1" applyProtection="1">
      <alignment horizontal="center" vertical="center" wrapText="1"/>
    </xf>
    <xf numFmtId="0" fontId="6" fillId="7" borderId="14" xfId="0" applyNumberFormat="1" applyFont="1" applyFill="1" applyBorder="1" applyAlignment="1" applyProtection="1">
      <alignment horizontal="center" vertical="center" wrapText="1"/>
    </xf>
    <xf numFmtId="0" fontId="6" fillId="7" borderId="16" xfId="0" applyNumberFormat="1" applyFont="1" applyFill="1" applyBorder="1" applyAlignment="1" applyProtection="1">
      <alignment horizontal="center" vertical="center" wrapText="1"/>
    </xf>
    <xf numFmtId="0" fontId="6" fillId="2" borderId="38"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0" borderId="44" xfId="0" applyNumberFormat="1" applyFont="1" applyFill="1" applyBorder="1" applyAlignment="1" applyProtection="1">
      <alignment horizontal="center" vertical="center" wrapText="1"/>
    </xf>
    <xf numFmtId="0" fontId="6" fillId="7" borderId="10" xfId="0" applyNumberFormat="1" applyFont="1" applyFill="1" applyBorder="1" applyAlignment="1" applyProtection="1">
      <alignment horizontal="center" vertical="center" wrapText="1"/>
    </xf>
    <xf numFmtId="0" fontId="6" fillId="7" borderId="11" xfId="0" applyNumberFormat="1" applyFont="1" applyFill="1" applyBorder="1" applyAlignment="1" applyProtection="1">
      <alignment horizontal="center" vertical="center" wrapText="1"/>
    </xf>
    <xf numFmtId="0" fontId="6" fillId="7" borderId="1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165" fontId="7" fillId="2" borderId="2" xfId="3" applyNumberFormat="1" applyFont="1" applyFill="1" applyBorder="1" applyAlignment="1">
      <alignment horizontal="right" vertical="top" wrapText="1" readingOrder="1"/>
    </xf>
    <xf numFmtId="0" fontId="5" fillId="2" borderId="8" xfId="3" applyNumberFormat="1" applyFont="1" applyFill="1" applyBorder="1" applyAlignment="1">
      <alignment vertical="top" wrapText="1"/>
    </xf>
    <xf numFmtId="0" fontId="4" fillId="2" borderId="0" xfId="3" applyNumberFormat="1" applyFont="1" applyFill="1" applyBorder="1" applyAlignment="1">
      <alignment horizontal="center" vertical="top" wrapText="1" readingOrder="1"/>
    </xf>
    <xf numFmtId="0" fontId="5" fillId="2" borderId="0" xfId="0" applyFont="1" applyFill="1" applyBorder="1"/>
    <xf numFmtId="0" fontId="6" fillId="2" borderId="0" xfId="3" applyNumberFormat="1" applyFont="1" applyFill="1" applyBorder="1" applyAlignment="1">
      <alignment horizontal="right" vertical="top" wrapText="1" readingOrder="1"/>
    </xf>
    <xf numFmtId="0" fontId="6" fillId="2" borderId="2" xfId="3" applyNumberFormat="1" applyFont="1" applyFill="1" applyBorder="1" applyAlignment="1">
      <alignment horizontal="center" vertical="center" wrapText="1" readingOrder="1"/>
    </xf>
  </cellXfs>
  <cellStyles count="5">
    <cellStyle name="Įprastas" xfId="0" builtinId="0"/>
    <cellStyle name="Įprastas 2" xfId="1"/>
    <cellStyle name="Įprastas 3" xfId="4"/>
    <cellStyle name="Normal" xfId="3"/>
    <cellStyle name="Papras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tabSelected="1" zoomScale="85" zoomScaleNormal="85" workbookViewId="0">
      <selection activeCell="Q12" sqref="Q12"/>
    </sheetView>
  </sheetViews>
  <sheetFormatPr defaultColWidth="9.140625" defaultRowHeight="15.75" x14ac:dyDescent="0.25"/>
  <cols>
    <col min="1" max="1" width="16" style="132" customWidth="1"/>
    <col min="2" max="2" width="14.5703125" style="132" customWidth="1"/>
    <col min="3" max="3" width="6.140625" style="132" customWidth="1"/>
    <col min="4" max="4" width="9.7109375" style="132" customWidth="1"/>
    <col min="5" max="5" width="15.140625" style="132" customWidth="1"/>
    <col min="6" max="6" width="8.42578125" style="132" customWidth="1"/>
    <col min="7" max="7" width="0.140625" style="132" customWidth="1"/>
    <col min="8" max="8" width="6.42578125" style="132" customWidth="1"/>
    <col min="9" max="9" width="4.140625" style="132" customWidth="1"/>
    <col min="10" max="10" width="0.140625" style="132" customWidth="1"/>
    <col min="11" max="11" width="10.85546875" style="132" customWidth="1"/>
    <col min="12" max="12" width="0" style="132" hidden="1" customWidth="1"/>
    <col min="13" max="16384" width="9.140625" style="132"/>
  </cols>
  <sheetData>
    <row r="1" spans="1:11" ht="21.6" customHeight="1" x14ac:dyDescent="0.25">
      <c r="A1" s="162" t="s">
        <v>35</v>
      </c>
      <c r="B1" s="163"/>
      <c r="C1" s="163"/>
      <c r="D1" s="163"/>
      <c r="E1" s="163"/>
      <c r="F1" s="163"/>
      <c r="G1" s="163"/>
      <c r="H1" s="163"/>
      <c r="I1" s="163"/>
      <c r="J1" s="163"/>
      <c r="K1" s="163"/>
    </row>
    <row r="2" spans="1:11" ht="21.6" customHeight="1" x14ac:dyDescent="0.25">
      <c r="A2" s="164" t="s">
        <v>116</v>
      </c>
      <c r="B2" s="147"/>
      <c r="C2" s="147"/>
      <c r="D2" s="147"/>
      <c r="E2" s="147"/>
      <c r="F2" s="147"/>
      <c r="G2" s="147"/>
      <c r="H2" s="147"/>
      <c r="I2" s="147"/>
      <c r="J2" s="147"/>
      <c r="K2" s="147"/>
    </row>
    <row r="3" spans="1:11" ht="13.5" customHeight="1" x14ac:dyDescent="0.25"/>
    <row r="4" spans="1:11" ht="21.6" customHeight="1" x14ac:dyDescent="0.25">
      <c r="A4" s="165" t="s">
        <v>180</v>
      </c>
      <c r="B4" s="147"/>
      <c r="C4" s="147"/>
      <c r="D4" s="147"/>
      <c r="E4" s="147"/>
      <c r="F4" s="147"/>
      <c r="G4" s="147"/>
      <c r="H4" s="147"/>
      <c r="I4" s="147"/>
      <c r="J4" s="147"/>
      <c r="K4" s="147"/>
    </row>
    <row r="5" spans="1:11" ht="11.45" customHeight="1" x14ac:dyDescent="0.25"/>
    <row r="6" spans="1:11" ht="18.600000000000001" customHeight="1" x14ac:dyDescent="0.25">
      <c r="A6" s="156" t="s">
        <v>117</v>
      </c>
      <c r="B6" s="151"/>
      <c r="C6" s="156" t="s">
        <v>155</v>
      </c>
      <c r="D6" s="150"/>
      <c r="E6" s="150"/>
      <c r="F6" s="150"/>
      <c r="G6" s="150"/>
      <c r="H6" s="150"/>
      <c r="I6" s="150"/>
      <c r="J6" s="150"/>
      <c r="K6" s="151"/>
    </row>
    <row r="7" spans="1:11" ht="41.25" customHeight="1" x14ac:dyDescent="0.25">
      <c r="A7" s="156" t="s">
        <v>118</v>
      </c>
      <c r="B7" s="151"/>
      <c r="C7" s="149" t="s">
        <v>126</v>
      </c>
      <c r="D7" s="150"/>
      <c r="E7" s="150"/>
      <c r="F7" s="150"/>
      <c r="G7" s="150"/>
      <c r="H7" s="150"/>
      <c r="I7" s="150"/>
      <c r="J7" s="150"/>
      <c r="K7" s="151"/>
    </row>
    <row r="8" spans="1:11" ht="20.85" customHeight="1" x14ac:dyDescent="0.25">
      <c r="A8" s="156" t="s">
        <v>119</v>
      </c>
      <c r="B8" s="151"/>
      <c r="C8" s="149" t="s">
        <v>179</v>
      </c>
      <c r="D8" s="150"/>
      <c r="E8" s="150"/>
      <c r="F8" s="150"/>
      <c r="G8" s="150"/>
      <c r="H8" s="150"/>
      <c r="I8" s="150"/>
      <c r="J8" s="150"/>
      <c r="K8" s="151"/>
    </row>
    <row r="9" spans="1:11" ht="5.0999999999999996" customHeight="1" x14ac:dyDescent="0.25"/>
    <row r="10" spans="1:11" ht="17.100000000000001" customHeight="1" x14ac:dyDescent="0.25">
      <c r="A10" s="156" t="s">
        <v>120</v>
      </c>
      <c r="B10" s="151"/>
      <c r="C10" s="149" t="s">
        <v>35</v>
      </c>
      <c r="D10" s="150"/>
      <c r="E10" s="150"/>
      <c r="F10" s="150"/>
      <c r="G10" s="151"/>
      <c r="H10" s="152" t="s">
        <v>1</v>
      </c>
      <c r="I10" s="151"/>
      <c r="J10" s="166" t="s">
        <v>34</v>
      </c>
      <c r="K10" s="151"/>
    </row>
    <row r="11" spans="1:11" ht="10.5" customHeight="1" x14ac:dyDescent="0.25"/>
    <row r="12" spans="1:11" ht="321.75" customHeight="1" x14ac:dyDescent="0.25">
      <c r="A12" s="156" t="s">
        <v>121</v>
      </c>
      <c r="B12" s="151"/>
      <c r="C12" s="139" t="s">
        <v>127</v>
      </c>
      <c r="D12" s="140"/>
      <c r="E12" s="140"/>
      <c r="F12" s="140"/>
      <c r="G12" s="140"/>
      <c r="H12" s="140"/>
      <c r="I12" s="140"/>
      <c r="J12" s="140"/>
      <c r="K12" s="141"/>
    </row>
    <row r="13" spans="1:11" ht="32.85" customHeight="1" x14ac:dyDescent="0.25">
      <c r="A13" s="156" t="s">
        <v>156</v>
      </c>
      <c r="B13" s="151"/>
      <c r="C13" s="157" t="s">
        <v>176</v>
      </c>
      <c r="D13" s="158"/>
      <c r="E13" s="158"/>
      <c r="F13" s="158"/>
      <c r="G13" s="159"/>
      <c r="H13" s="160" t="s">
        <v>1</v>
      </c>
      <c r="I13" s="159"/>
      <c r="J13" s="161" t="s">
        <v>128</v>
      </c>
      <c r="K13" s="159"/>
    </row>
    <row r="14" spans="1:11" ht="52.5" customHeight="1" x14ac:dyDescent="0.25">
      <c r="A14" s="156" t="s">
        <v>181</v>
      </c>
      <c r="B14" s="151"/>
      <c r="C14" s="157" t="s">
        <v>177</v>
      </c>
      <c r="D14" s="158"/>
      <c r="E14" s="158"/>
      <c r="F14" s="158"/>
      <c r="G14" s="159"/>
      <c r="H14" s="160" t="s">
        <v>1</v>
      </c>
      <c r="I14" s="159"/>
      <c r="J14" s="161" t="s">
        <v>128</v>
      </c>
      <c r="K14" s="159"/>
    </row>
    <row r="15" spans="1:11" ht="0" hidden="1" customHeight="1" x14ac:dyDescent="0.25"/>
    <row r="16" spans="1:11" ht="4.9000000000000004" customHeight="1" x14ac:dyDescent="0.25"/>
    <row r="17" spans="1:11" ht="36" customHeight="1" x14ac:dyDescent="0.25">
      <c r="A17" s="126" t="s">
        <v>122</v>
      </c>
      <c r="B17" s="149" t="s">
        <v>37</v>
      </c>
      <c r="C17" s="150"/>
      <c r="D17" s="150"/>
      <c r="E17" s="150"/>
      <c r="F17" s="151"/>
      <c r="G17" s="152" t="s">
        <v>157</v>
      </c>
      <c r="H17" s="150"/>
      <c r="I17" s="150"/>
      <c r="J17" s="151"/>
      <c r="K17" s="129" t="s">
        <v>36</v>
      </c>
    </row>
    <row r="18" spans="1:11" ht="17.100000000000001" customHeight="1" x14ac:dyDescent="0.25">
      <c r="A18" s="153" t="s">
        <v>158</v>
      </c>
      <c r="B18" s="147"/>
      <c r="C18" s="147"/>
      <c r="D18" s="147"/>
      <c r="E18" s="147"/>
      <c r="F18" s="147"/>
      <c r="G18" s="147"/>
      <c r="H18" s="147"/>
      <c r="I18" s="147"/>
      <c r="J18" s="147"/>
      <c r="K18" s="148"/>
    </row>
    <row r="19" spans="1:11" ht="132.75" customHeight="1" x14ac:dyDescent="0.25">
      <c r="A19" s="143" t="s">
        <v>182</v>
      </c>
      <c r="B19" s="154"/>
      <c r="C19" s="154"/>
      <c r="D19" s="154"/>
      <c r="E19" s="154"/>
      <c r="F19" s="154"/>
      <c r="G19" s="154"/>
      <c r="H19" s="154"/>
      <c r="I19" s="154"/>
      <c r="J19" s="154"/>
      <c r="K19" s="155"/>
    </row>
    <row r="20" spans="1:11" x14ac:dyDescent="0.25">
      <c r="A20" s="149" t="s">
        <v>123</v>
      </c>
      <c r="B20" s="150"/>
      <c r="C20" s="151"/>
      <c r="D20" s="125" t="s">
        <v>12</v>
      </c>
      <c r="E20" s="125" t="s">
        <v>16</v>
      </c>
      <c r="F20" s="149" t="s">
        <v>17</v>
      </c>
      <c r="G20" s="150"/>
      <c r="H20" s="151"/>
      <c r="I20" s="149" t="s">
        <v>18</v>
      </c>
      <c r="J20" s="150"/>
      <c r="K20" s="151"/>
    </row>
    <row r="21" spans="1:11" ht="22.5" customHeight="1" x14ac:dyDescent="0.25">
      <c r="A21" s="149" t="s">
        <v>40</v>
      </c>
      <c r="B21" s="150"/>
      <c r="C21" s="151"/>
      <c r="D21" s="125" t="s">
        <v>19</v>
      </c>
      <c r="E21" s="125" t="s">
        <v>41</v>
      </c>
      <c r="F21" s="149" t="s">
        <v>42</v>
      </c>
      <c r="G21" s="150"/>
      <c r="H21" s="151"/>
      <c r="I21" s="149" t="s">
        <v>43</v>
      </c>
      <c r="J21" s="150"/>
      <c r="K21" s="151"/>
    </row>
    <row r="22" spans="1:11" ht="33.75" customHeight="1" x14ac:dyDescent="0.25">
      <c r="A22" s="149" t="s">
        <v>38</v>
      </c>
      <c r="B22" s="150"/>
      <c r="C22" s="151"/>
      <c r="D22" s="125" t="s">
        <v>20</v>
      </c>
      <c r="E22" s="125" t="s">
        <v>39</v>
      </c>
      <c r="F22" s="149" t="s">
        <v>39</v>
      </c>
      <c r="G22" s="150"/>
      <c r="H22" s="151"/>
      <c r="I22" s="149" t="s">
        <v>39</v>
      </c>
      <c r="J22" s="150"/>
      <c r="K22" s="151"/>
    </row>
    <row r="23" spans="1:11" ht="17.100000000000001" customHeight="1" x14ac:dyDescent="0.25">
      <c r="A23" s="146" t="s">
        <v>159</v>
      </c>
      <c r="B23" s="147"/>
      <c r="C23" s="147"/>
      <c r="D23" s="147"/>
      <c r="E23" s="147"/>
      <c r="F23" s="147"/>
      <c r="G23" s="147"/>
      <c r="H23" s="147"/>
      <c r="I23" s="147"/>
      <c r="J23" s="147"/>
      <c r="K23" s="148"/>
    </row>
    <row r="24" spans="1:11" ht="179.25" customHeight="1" x14ac:dyDescent="0.25">
      <c r="A24" s="143" t="s">
        <v>183</v>
      </c>
      <c r="B24" s="144"/>
      <c r="C24" s="144"/>
      <c r="D24" s="144"/>
      <c r="E24" s="144"/>
      <c r="F24" s="144"/>
      <c r="G24" s="144"/>
      <c r="H24" s="144"/>
      <c r="I24" s="144"/>
      <c r="J24" s="144"/>
      <c r="K24" s="145"/>
    </row>
    <row r="25" spans="1:11" x14ac:dyDescent="0.25">
      <c r="A25" s="139" t="s">
        <v>124</v>
      </c>
      <c r="B25" s="140"/>
      <c r="C25" s="141"/>
      <c r="D25" s="128" t="s">
        <v>12</v>
      </c>
      <c r="E25" s="128" t="s">
        <v>16</v>
      </c>
      <c r="F25" s="139" t="s">
        <v>17</v>
      </c>
      <c r="G25" s="140"/>
      <c r="H25" s="141"/>
      <c r="I25" s="139" t="s">
        <v>18</v>
      </c>
      <c r="J25" s="140"/>
      <c r="K25" s="141"/>
    </row>
    <row r="26" spans="1:11" ht="37.5" customHeight="1" x14ac:dyDescent="0.25">
      <c r="A26" s="139" t="s">
        <v>46</v>
      </c>
      <c r="B26" s="140"/>
      <c r="C26" s="141"/>
      <c r="D26" s="128" t="s">
        <v>20</v>
      </c>
      <c r="E26" s="128" t="s">
        <v>47</v>
      </c>
      <c r="F26" s="139" t="s">
        <v>47</v>
      </c>
      <c r="G26" s="140"/>
      <c r="H26" s="141"/>
      <c r="I26" s="139" t="s">
        <v>47</v>
      </c>
      <c r="J26" s="140"/>
      <c r="K26" s="141"/>
    </row>
    <row r="27" spans="1:11" ht="21.95" customHeight="1" x14ac:dyDescent="0.25">
      <c r="A27" s="143" t="s">
        <v>160</v>
      </c>
      <c r="B27" s="144"/>
      <c r="C27" s="144"/>
      <c r="D27" s="144"/>
      <c r="E27" s="144"/>
      <c r="F27" s="144"/>
      <c r="G27" s="144"/>
      <c r="H27" s="144"/>
      <c r="I27" s="144"/>
      <c r="J27" s="144"/>
      <c r="K27" s="145"/>
    </row>
    <row r="28" spans="1:11" ht="39.75" customHeight="1" x14ac:dyDescent="0.25">
      <c r="A28" s="143" t="s">
        <v>161</v>
      </c>
      <c r="B28" s="144"/>
      <c r="C28" s="144"/>
      <c r="D28" s="144"/>
      <c r="E28" s="144"/>
      <c r="F28" s="144"/>
      <c r="G28" s="144"/>
      <c r="H28" s="144"/>
      <c r="I28" s="144"/>
      <c r="J28" s="144"/>
      <c r="K28" s="145"/>
    </row>
    <row r="29" spans="1:11" ht="239.25" customHeight="1" x14ac:dyDescent="0.25">
      <c r="A29" s="143" t="s">
        <v>184</v>
      </c>
      <c r="B29" s="144"/>
      <c r="C29" s="144"/>
      <c r="D29" s="144"/>
      <c r="E29" s="144"/>
      <c r="F29" s="144"/>
      <c r="G29" s="144"/>
      <c r="H29" s="144"/>
      <c r="I29" s="144"/>
      <c r="J29" s="144"/>
      <c r="K29" s="145"/>
    </row>
    <row r="30" spans="1:11" ht="0" hidden="1" customHeight="1" x14ac:dyDescent="0.25">
      <c r="A30" s="127"/>
      <c r="B30" s="130"/>
      <c r="C30" s="130"/>
      <c r="D30" s="130"/>
      <c r="E30" s="130"/>
      <c r="F30" s="130"/>
      <c r="G30" s="130"/>
      <c r="H30" s="130"/>
      <c r="I30" s="130"/>
      <c r="J30" s="130"/>
      <c r="K30" s="131"/>
    </row>
    <row r="31" spans="1:11" x14ac:dyDescent="0.25">
      <c r="A31" s="139" t="s">
        <v>124</v>
      </c>
      <c r="B31" s="140"/>
      <c r="C31" s="141"/>
      <c r="D31" s="128" t="s">
        <v>12</v>
      </c>
      <c r="E31" s="128" t="s">
        <v>16</v>
      </c>
      <c r="F31" s="139" t="s">
        <v>17</v>
      </c>
      <c r="G31" s="140"/>
      <c r="H31" s="141"/>
      <c r="I31" s="139" t="s">
        <v>18</v>
      </c>
      <c r="J31" s="140"/>
      <c r="K31" s="141"/>
    </row>
    <row r="32" spans="1:11" ht="36" customHeight="1" x14ac:dyDescent="0.25">
      <c r="A32" s="139" t="s">
        <v>53</v>
      </c>
      <c r="B32" s="140"/>
      <c r="C32" s="141"/>
      <c r="D32" s="128" t="s">
        <v>20</v>
      </c>
      <c r="E32" s="128" t="s">
        <v>54</v>
      </c>
      <c r="F32" s="139" t="s">
        <v>55</v>
      </c>
      <c r="G32" s="140"/>
      <c r="H32" s="141"/>
      <c r="I32" s="139" t="s">
        <v>56</v>
      </c>
      <c r="J32" s="140"/>
      <c r="K32" s="141"/>
    </row>
    <row r="33" spans="1:11" ht="36" customHeight="1" x14ac:dyDescent="0.25">
      <c r="A33" s="139" t="s">
        <v>50</v>
      </c>
      <c r="B33" s="140"/>
      <c r="C33" s="141"/>
      <c r="D33" s="128" t="s">
        <v>24</v>
      </c>
      <c r="E33" s="128" t="s">
        <v>51</v>
      </c>
      <c r="F33" s="139" t="s">
        <v>52</v>
      </c>
      <c r="G33" s="140"/>
      <c r="H33" s="141"/>
      <c r="I33" s="139" t="s">
        <v>51</v>
      </c>
      <c r="J33" s="140"/>
      <c r="K33" s="141"/>
    </row>
    <row r="34" spans="1:11" ht="36" customHeight="1" x14ac:dyDescent="0.25">
      <c r="A34" s="139" t="s">
        <v>57</v>
      </c>
      <c r="B34" s="140"/>
      <c r="C34" s="141"/>
      <c r="D34" s="128" t="s">
        <v>20</v>
      </c>
      <c r="E34" s="128" t="s">
        <v>58</v>
      </c>
      <c r="F34" s="139" t="s">
        <v>59</v>
      </c>
      <c r="G34" s="140"/>
      <c r="H34" s="141"/>
      <c r="I34" s="139" t="s">
        <v>60</v>
      </c>
      <c r="J34" s="140"/>
      <c r="K34" s="141"/>
    </row>
    <row r="35" spans="1:11" ht="36" customHeight="1" x14ac:dyDescent="0.25">
      <c r="A35" s="143" t="s">
        <v>162</v>
      </c>
      <c r="B35" s="144"/>
      <c r="C35" s="144"/>
      <c r="D35" s="144"/>
      <c r="E35" s="144"/>
      <c r="F35" s="144"/>
      <c r="G35" s="144"/>
      <c r="H35" s="144"/>
      <c r="I35" s="144"/>
      <c r="J35" s="144"/>
      <c r="K35" s="145"/>
    </row>
    <row r="36" spans="1:11" ht="161.25" customHeight="1" x14ac:dyDescent="0.25">
      <c r="A36" s="143" t="s">
        <v>185</v>
      </c>
      <c r="B36" s="144"/>
      <c r="C36" s="144"/>
      <c r="D36" s="144"/>
      <c r="E36" s="144"/>
      <c r="F36" s="144"/>
      <c r="G36" s="144"/>
      <c r="H36" s="144"/>
      <c r="I36" s="144"/>
      <c r="J36" s="144"/>
      <c r="K36" s="145"/>
    </row>
    <row r="37" spans="1:11" ht="0" hidden="1" customHeight="1" x14ac:dyDescent="0.25">
      <c r="A37" s="127"/>
      <c r="B37" s="130"/>
      <c r="C37" s="130"/>
      <c r="D37" s="130"/>
      <c r="E37" s="130"/>
      <c r="F37" s="130"/>
      <c r="G37" s="130"/>
      <c r="H37" s="130"/>
      <c r="I37" s="130"/>
      <c r="J37" s="130"/>
      <c r="K37" s="131"/>
    </row>
    <row r="38" spans="1:11" x14ac:dyDescent="0.25">
      <c r="A38" s="139" t="s">
        <v>124</v>
      </c>
      <c r="B38" s="140"/>
      <c r="C38" s="141"/>
      <c r="D38" s="128" t="s">
        <v>12</v>
      </c>
      <c r="E38" s="128" t="s">
        <v>16</v>
      </c>
      <c r="F38" s="139" t="s">
        <v>17</v>
      </c>
      <c r="G38" s="140"/>
      <c r="H38" s="141"/>
      <c r="I38" s="139" t="s">
        <v>18</v>
      </c>
      <c r="J38" s="140"/>
      <c r="K38" s="141"/>
    </row>
    <row r="39" spans="1:11" ht="34.5" customHeight="1" x14ac:dyDescent="0.25">
      <c r="A39" s="139" t="s">
        <v>65</v>
      </c>
      <c r="B39" s="140"/>
      <c r="C39" s="141"/>
      <c r="D39" s="128" t="s">
        <v>20</v>
      </c>
      <c r="E39" s="128" t="s">
        <v>66</v>
      </c>
      <c r="F39" s="139" t="s">
        <v>67</v>
      </c>
      <c r="G39" s="140"/>
      <c r="H39" s="141"/>
      <c r="I39" s="139" t="s">
        <v>68</v>
      </c>
      <c r="J39" s="140"/>
      <c r="K39" s="141"/>
    </row>
    <row r="40" spans="1:11" ht="37.5" customHeight="1" x14ac:dyDescent="0.25">
      <c r="A40" s="139" t="s">
        <v>63</v>
      </c>
      <c r="B40" s="140"/>
      <c r="C40" s="141"/>
      <c r="D40" s="128" t="s">
        <v>19</v>
      </c>
      <c r="E40" s="128" t="s">
        <v>64</v>
      </c>
      <c r="F40" s="139" t="s">
        <v>64</v>
      </c>
      <c r="G40" s="140"/>
      <c r="H40" s="141"/>
      <c r="I40" s="139" t="s">
        <v>64</v>
      </c>
      <c r="J40" s="140"/>
      <c r="K40" s="141"/>
    </row>
    <row r="41" spans="1:11" ht="0" hidden="1" customHeight="1" x14ac:dyDescent="0.25">
      <c r="A41" s="127"/>
      <c r="B41" s="130"/>
      <c r="C41" s="130"/>
      <c r="D41" s="130"/>
      <c r="E41" s="130"/>
      <c r="F41" s="130"/>
      <c r="G41" s="130"/>
      <c r="H41" s="130"/>
      <c r="I41" s="130"/>
      <c r="J41" s="130"/>
      <c r="K41" s="131"/>
    </row>
    <row r="42" spans="1:11" ht="33" customHeight="1" x14ac:dyDescent="0.25">
      <c r="A42" s="143" t="s">
        <v>163</v>
      </c>
      <c r="B42" s="144"/>
      <c r="C42" s="144"/>
      <c r="D42" s="144"/>
      <c r="E42" s="144"/>
      <c r="F42" s="144"/>
      <c r="G42" s="144"/>
      <c r="H42" s="144"/>
      <c r="I42" s="144"/>
      <c r="J42" s="144"/>
      <c r="K42" s="145"/>
    </row>
    <row r="43" spans="1:11" ht="177" customHeight="1" x14ac:dyDescent="0.25">
      <c r="A43" s="143" t="s">
        <v>186</v>
      </c>
      <c r="B43" s="144"/>
      <c r="C43" s="144"/>
      <c r="D43" s="144"/>
      <c r="E43" s="144"/>
      <c r="F43" s="144"/>
      <c r="G43" s="144"/>
      <c r="H43" s="144"/>
      <c r="I43" s="144"/>
      <c r="J43" s="144"/>
      <c r="K43" s="145"/>
    </row>
    <row r="44" spans="1:11" ht="0" hidden="1" customHeight="1" x14ac:dyDescent="0.25">
      <c r="A44" s="127"/>
      <c r="B44" s="130"/>
      <c r="C44" s="130"/>
      <c r="D44" s="130"/>
      <c r="E44" s="130"/>
      <c r="F44" s="130"/>
      <c r="G44" s="130"/>
      <c r="H44" s="130"/>
      <c r="I44" s="130"/>
      <c r="J44" s="130"/>
      <c r="K44" s="131"/>
    </row>
    <row r="45" spans="1:11" x14ac:dyDescent="0.25">
      <c r="A45" s="139" t="s">
        <v>124</v>
      </c>
      <c r="B45" s="140"/>
      <c r="C45" s="141"/>
      <c r="D45" s="128" t="s">
        <v>12</v>
      </c>
      <c r="E45" s="128" t="s">
        <v>16</v>
      </c>
      <c r="F45" s="139" t="s">
        <v>17</v>
      </c>
      <c r="G45" s="140"/>
      <c r="H45" s="141"/>
      <c r="I45" s="139" t="s">
        <v>18</v>
      </c>
      <c r="J45" s="140"/>
      <c r="K45" s="141"/>
    </row>
    <row r="46" spans="1:11" ht="34.5" customHeight="1" x14ac:dyDescent="0.25">
      <c r="A46" s="139" t="s">
        <v>53</v>
      </c>
      <c r="B46" s="140"/>
      <c r="C46" s="141"/>
      <c r="D46" s="128" t="s">
        <v>20</v>
      </c>
      <c r="E46" s="128" t="s">
        <v>72</v>
      </c>
      <c r="F46" s="139" t="s">
        <v>32</v>
      </c>
      <c r="G46" s="140"/>
      <c r="H46" s="141"/>
      <c r="I46" s="139" t="s">
        <v>73</v>
      </c>
      <c r="J46" s="140"/>
      <c r="K46" s="141"/>
    </row>
    <row r="47" spans="1:11" ht="22.5" customHeight="1" x14ac:dyDescent="0.25">
      <c r="A47" s="139" t="s">
        <v>71</v>
      </c>
      <c r="B47" s="140"/>
      <c r="C47" s="141"/>
      <c r="D47" s="128" t="s">
        <v>24</v>
      </c>
      <c r="E47" s="128" t="s">
        <v>27</v>
      </c>
      <c r="F47" s="139" t="s">
        <v>26</v>
      </c>
      <c r="G47" s="140"/>
      <c r="H47" s="141"/>
      <c r="I47" s="139" t="s">
        <v>26</v>
      </c>
      <c r="J47" s="140"/>
      <c r="K47" s="141"/>
    </row>
    <row r="48" spans="1:11" ht="17.100000000000001" customHeight="1" x14ac:dyDescent="0.25">
      <c r="A48" s="143" t="s">
        <v>164</v>
      </c>
      <c r="B48" s="144"/>
      <c r="C48" s="144"/>
      <c r="D48" s="144"/>
      <c r="E48" s="144"/>
      <c r="F48" s="144"/>
      <c r="G48" s="144"/>
      <c r="H48" s="144"/>
      <c r="I48" s="144"/>
      <c r="J48" s="144"/>
      <c r="K48" s="145"/>
    </row>
    <row r="49" spans="1:11" ht="120.75" customHeight="1" x14ac:dyDescent="0.25">
      <c r="A49" s="143" t="s">
        <v>187</v>
      </c>
      <c r="B49" s="144"/>
      <c r="C49" s="144"/>
      <c r="D49" s="144"/>
      <c r="E49" s="144"/>
      <c r="F49" s="144"/>
      <c r="G49" s="144"/>
      <c r="H49" s="144"/>
      <c r="I49" s="144"/>
      <c r="J49" s="144"/>
      <c r="K49" s="145"/>
    </row>
    <row r="50" spans="1:11" ht="0" hidden="1" customHeight="1" x14ac:dyDescent="0.25">
      <c r="A50" s="127"/>
      <c r="B50" s="130"/>
      <c r="C50" s="130"/>
      <c r="D50" s="130"/>
      <c r="E50" s="130"/>
      <c r="F50" s="130"/>
      <c r="G50" s="130"/>
      <c r="H50" s="130"/>
      <c r="I50" s="130"/>
      <c r="J50" s="130"/>
      <c r="K50" s="131"/>
    </row>
    <row r="51" spans="1:11" x14ac:dyDescent="0.25">
      <c r="A51" s="139" t="s">
        <v>124</v>
      </c>
      <c r="B51" s="140"/>
      <c r="C51" s="141"/>
      <c r="D51" s="128" t="s">
        <v>12</v>
      </c>
      <c r="E51" s="128" t="s">
        <v>16</v>
      </c>
      <c r="F51" s="139" t="s">
        <v>17</v>
      </c>
      <c r="G51" s="140"/>
      <c r="H51" s="141"/>
      <c r="I51" s="139" t="s">
        <v>18</v>
      </c>
      <c r="J51" s="140"/>
      <c r="K51" s="141"/>
    </row>
    <row r="52" spans="1:11" ht="84" customHeight="1" x14ac:dyDescent="0.25">
      <c r="A52" s="139" t="s">
        <v>76</v>
      </c>
      <c r="B52" s="140"/>
      <c r="C52" s="141"/>
      <c r="D52" s="128" t="s">
        <v>20</v>
      </c>
      <c r="E52" s="128" t="s">
        <v>58</v>
      </c>
      <c r="F52" s="139" t="s">
        <v>77</v>
      </c>
      <c r="G52" s="140"/>
      <c r="H52" s="141"/>
      <c r="I52" s="139"/>
      <c r="J52" s="140"/>
      <c r="K52" s="141"/>
    </row>
    <row r="53" spans="1:11" ht="17.100000000000001" customHeight="1" x14ac:dyDescent="0.25">
      <c r="A53" s="143" t="s">
        <v>165</v>
      </c>
      <c r="B53" s="144"/>
      <c r="C53" s="144"/>
      <c r="D53" s="144"/>
      <c r="E53" s="144"/>
      <c r="F53" s="144"/>
      <c r="G53" s="144"/>
      <c r="H53" s="144"/>
      <c r="I53" s="144"/>
      <c r="J53" s="144"/>
      <c r="K53" s="145"/>
    </row>
    <row r="54" spans="1:11" ht="128.25" customHeight="1" x14ac:dyDescent="0.25">
      <c r="A54" s="143" t="s">
        <v>178</v>
      </c>
      <c r="B54" s="144"/>
      <c r="C54" s="144"/>
      <c r="D54" s="144"/>
      <c r="E54" s="144"/>
      <c r="F54" s="144"/>
      <c r="G54" s="144"/>
      <c r="H54" s="144"/>
      <c r="I54" s="144"/>
      <c r="J54" s="144"/>
      <c r="K54" s="145"/>
    </row>
    <row r="55" spans="1:11" ht="110.25" hidden="1" customHeight="1" x14ac:dyDescent="0.25">
      <c r="A55" s="127"/>
      <c r="B55" s="130"/>
      <c r="C55" s="130"/>
      <c r="D55" s="130"/>
      <c r="E55" s="130"/>
      <c r="F55" s="130"/>
      <c r="G55" s="130"/>
      <c r="H55" s="130"/>
      <c r="I55" s="130"/>
      <c r="J55" s="130"/>
      <c r="K55" s="131"/>
    </row>
    <row r="56" spans="1:11" x14ac:dyDescent="0.25">
      <c r="A56" s="139" t="s">
        <v>124</v>
      </c>
      <c r="B56" s="140"/>
      <c r="C56" s="141"/>
      <c r="D56" s="128" t="s">
        <v>12</v>
      </c>
      <c r="E56" s="128" t="s">
        <v>16</v>
      </c>
      <c r="F56" s="139" t="s">
        <v>17</v>
      </c>
      <c r="G56" s="140"/>
      <c r="H56" s="141"/>
      <c r="I56" s="139" t="s">
        <v>18</v>
      </c>
      <c r="J56" s="140"/>
      <c r="K56" s="141"/>
    </row>
    <row r="57" spans="1:11" ht="37.5" customHeight="1" x14ac:dyDescent="0.25">
      <c r="A57" s="139" t="s">
        <v>53</v>
      </c>
      <c r="B57" s="140"/>
      <c r="C57" s="141"/>
      <c r="D57" s="128" t="s">
        <v>20</v>
      </c>
      <c r="E57" s="128" t="s">
        <v>80</v>
      </c>
      <c r="F57" s="139" t="s">
        <v>81</v>
      </c>
      <c r="G57" s="140"/>
      <c r="H57" s="141"/>
      <c r="I57" s="139" t="s">
        <v>82</v>
      </c>
      <c r="J57" s="140"/>
      <c r="K57" s="141"/>
    </row>
    <row r="58" spans="1:11" ht="0" hidden="1" customHeight="1" x14ac:dyDescent="0.25">
      <c r="A58" s="127"/>
      <c r="B58" s="130"/>
      <c r="C58" s="130"/>
      <c r="D58" s="130"/>
      <c r="E58" s="130"/>
      <c r="F58" s="130"/>
      <c r="G58" s="130"/>
      <c r="H58" s="130"/>
      <c r="I58" s="130"/>
      <c r="J58" s="130"/>
      <c r="K58" s="131"/>
    </row>
    <row r="59" spans="1:11" ht="17.100000000000001" customHeight="1" x14ac:dyDescent="0.25">
      <c r="A59" s="143" t="s">
        <v>166</v>
      </c>
      <c r="B59" s="144"/>
      <c r="C59" s="144"/>
      <c r="D59" s="144"/>
      <c r="E59" s="144"/>
      <c r="F59" s="144"/>
      <c r="G59" s="144"/>
      <c r="H59" s="144"/>
      <c r="I59" s="144"/>
      <c r="J59" s="144"/>
      <c r="K59" s="145"/>
    </row>
    <row r="60" spans="1:11" ht="118.5" customHeight="1" x14ac:dyDescent="0.25">
      <c r="A60" s="143" t="s">
        <v>188</v>
      </c>
      <c r="B60" s="144"/>
      <c r="C60" s="144"/>
      <c r="D60" s="144"/>
      <c r="E60" s="144"/>
      <c r="F60" s="144"/>
      <c r="G60" s="144"/>
      <c r="H60" s="144"/>
      <c r="I60" s="144"/>
      <c r="J60" s="144"/>
      <c r="K60" s="145"/>
    </row>
    <row r="61" spans="1:11" x14ac:dyDescent="0.25">
      <c r="A61" s="139" t="s">
        <v>124</v>
      </c>
      <c r="B61" s="140"/>
      <c r="C61" s="141"/>
      <c r="D61" s="128" t="s">
        <v>12</v>
      </c>
      <c r="E61" s="128" t="s">
        <v>16</v>
      </c>
      <c r="F61" s="139" t="s">
        <v>17</v>
      </c>
      <c r="G61" s="140"/>
      <c r="H61" s="141"/>
      <c r="I61" s="139" t="s">
        <v>18</v>
      </c>
      <c r="J61" s="140"/>
      <c r="K61" s="141"/>
    </row>
    <row r="62" spans="1:11" ht="41.25" customHeight="1" x14ac:dyDescent="0.25">
      <c r="A62" s="139" t="s">
        <v>85</v>
      </c>
      <c r="B62" s="140"/>
      <c r="C62" s="141"/>
      <c r="D62" s="128" t="s">
        <v>24</v>
      </c>
      <c r="E62" s="128" t="s">
        <v>86</v>
      </c>
      <c r="F62" s="139" t="s">
        <v>87</v>
      </c>
      <c r="G62" s="140"/>
      <c r="H62" s="141"/>
      <c r="I62" s="139" t="s">
        <v>28</v>
      </c>
      <c r="J62" s="140"/>
      <c r="K62" s="141"/>
    </row>
    <row r="63" spans="1:11" ht="21.95" customHeight="1" x14ac:dyDescent="0.25">
      <c r="A63" s="143" t="s">
        <v>160</v>
      </c>
      <c r="B63" s="144"/>
      <c r="C63" s="144"/>
      <c r="D63" s="144"/>
      <c r="E63" s="144"/>
      <c r="F63" s="144"/>
      <c r="G63" s="144"/>
      <c r="H63" s="144"/>
      <c r="I63" s="144"/>
      <c r="J63" s="144"/>
      <c r="K63" s="145"/>
    </row>
    <row r="64" spans="1:11" ht="17.100000000000001" customHeight="1" x14ac:dyDescent="0.25">
      <c r="A64" s="143" t="s">
        <v>167</v>
      </c>
      <c r="B64" s="144"/>
      <c r="C64" s="144"/>
      <c r="D64" s="144"/>
      <c r="E64" s="144"/>
      <c r="F64" s="144"/>
      <c r="G64" s="144"/>
      <c r="H64" s="144"/>
      <c r="I64" s="144"/>
      <c r="J64" s="144"/>
      <c r="K64" s="145"/>
    </row>
    <row r="65" spans="1:11" ht="302.25" customHeight="1" x14ac:dyDescent="0.25">
      <c r="A65" s="143" t="s">
        <v>189</v>
      </c>
      <c r="B65" s="144"/>
      <c r="C65" s="144"/>
      <c r="D65" s="144"/>
      <c r="E65" s="144"/>
      <c r="F65" s="144"/>
      <c r="G65" s="144"/>
      <c r="H65" s="144"/>
      <c r="I65" s="144"/>
      <c r="J65" s="144"/>
      <c r="K65" s="145"/>
    </row>
    <row r="66" spans="1:11" ht="0" hidden="1" customHeight="1" x14ac:dyDescent="0.25">
      <c r="A66" s="127"/>
      <c r="B66" s="130"/>
      <c r="C66" s="130"/>
      <c r="D66" s="130"/>
      <c r="E66" s="130"/>
      <c r="F66" s="130"/>
      <c r="G66" s="130"/>
      <c r="H66" s="130"/>
      <c r="I66" s="130"/>
      <c r="J66" s="130"/>
      <c r="K66" s="131"/>
    </row>
    <row r="67" spans="1:11" x14ac:dyDescent="0.25">
      <c r="A67" s="139" t="s">
        <v>124</v>
      </c>
      <c r="B67" s="140"/>
      <c r="C67" s="141"/>
      <c r="D67" s="128" t="s">
        <v>12</v>
      </c>
      <c r="E67" s="128" t="s">
        <v>16</v>
      </c>
      <c r="F67" s="139" t="s">
        <v>17</v>
      </c>
      <c r="G67" s="140"/>
      <c r="H67" s="141"/>
      <c r="I67" s="139" t="s">
        <v>18</v>
      </c>
      <c r="J67" s="140"/>
      <c r="K67" s="141"/>
    </row>
    <row r="68" spans="1:11" ht="38.25" customHeight="1" x14ac:dyDescent="0.25">
      <c r="A68" s="139" t="s">
        <v>90</v>
      </c>
      <c r="B68" s="140"/>
      <c r="C68" s="141"/>
      <c r="D68" s="128" t="s">
        <v>20</v>
      </c>
      <c r="E68" s="128" t="s">
        <v>91</v>
      </c>
      <c r="F68" s="139" t="s">
        <v>91</v>
      </c>
      <c r="G68" s="140"/>
      <c r="H68" s="141"/>
      <c r="I68" s="139" t="s">
        <v>91</v>
      </c>
      <c r="J68" s="140"/>
      <c r="K68" s="141"/>
    </row>
    <row r="69" spans="1:11" ht="17.100000000000001" customHeight="1" x14ac:dyDescent="0.25">
      <c r="A69" s="143" t="s">
        <v>168</v>
      </c>
      <c r="B69" s="144"/>
      <c r="C69" s="144"/>
      <c r="D69" s="144"/>
      <c r="E69" s="144"/>
      <c r="F69" s="144"/>
      <c r="G69" s="144"/>
      <c r="H69" s="144"/>
      <c r="I69" s="144"/>
      <c r="J69" s="144"/>
      <c r="K69" s="145"/>
    </row>
    <row r="70" spans="1:11" ht="130.5" customHeight="1" x14ac:dyDescent="0.25">
      <c r="A70" s="143" t="s">
        <v>190</v>
      </c>
      <c r="B70" s="144"/>
      <c r="C70" s="144"/>
      <c r="D70" s="144"/>
      <c r="E70" s="144"/>
      <c r="F70" s="144"/>
      <c r="G70" s="144"/>
      <c r="H70" s="144"/>
      <c r="I70" s="144"/>
      <c r="J70" s="144"/>
      <c r="K70" s="145"/>
    </row>
    <row r="71" spans="1:11" ht="0" hidden="1" customHeight="1" x14ac:dyDescent="0.25">
      <c r="A71" s="127"/>
      <c r="B71" s="130"/>
      <c r="C71" s="130"/>
      <c r="D71" s="130"/>
      <c r="E71" s="130"/>
      <c r="F71" s="130"/>
      <c r="G71" s="130"/>
      <c r="H71" s="130"/>
      <c r="I71" s="130"/>
      <c r="J71" s="130"/>
      <c r="K71" s="131"/>
    </row>
    <row r="72" spans="1:11" x14ac:dyDescent="0.25">
      <c r="A72" s="139" t="s">
        <v>124</v>
      </c>
      <c r="B72" s="140"/>
      <c r="C72" s="141"/>
      <c r="D72" s="128" t="s">
        <v>12</v>
      </c>
      <c r="E72" s="128" t="s">
        <v>16</v>
      </c>
      <c r="F72" s="139" t="s">
        <v>17</v>
      </c>
      <c r="G72" s="140"/>
      <c r="H72" s="141"/>
      <c r="I72" s="139" t="s">
        <v>18</v>
      </c>
      <c r="J72" s="140"/>
      <c r="K72" s="141"/>
    </row>
    <row r="73" spans="1:11" ht="47.25" customHeight="1" x14ac:dyDescent="0.25">
      <c r="A73" s="139" t="s">
        <v>94</v>
      </c>
      <c r="B73" s="140"/>
      <c r="C73" s="141"/>
      <c r="D73" s="128" t="s">
        <v>20</v>
      </c>
      <c r="E73" s="128" t="s">
        <v>29</v>
      </c>
      <c r="F73" s="139" t="s">
        <v>29</v>
      </c>
      <c r="G73" s="140"/>
      <c r="H73" s="141"/>
      <c r="I73" s="139" t="s">
        <v>29</v>
      </c>
      <c r="J73" s="140"/>
      <c r="K73" s="141"/>
    </row>
    <row r="74" spans="1:11" ht="36.75" customHeight="1" x14ac:dyDescent="0.25">
      <c r="A74" s="143" t="s">
        <v>169</v>
      </c>
      <c r="B74" s="144"/>
      <c r="C74" s="144"/>
      <c r="D74" s="144"/>
      <c r="E74" s="144"/>
      <c r="F74" s="144"/>
      <c r="G74" s="144"/>
      <c r="H74" s="144"/>
      <c r="I74" s="144"/>
      <c r="J74" s="144"/>
      <c r="K74" s="145"/>
    </row>
    <row r="75" spans="1:11" ht="189.75" customHeight="1" x14ac:dyDescent="0.25">
      <c r="A75" s="143" t="s">
        <v>191</v>
      </c>
      <c r="B75" s="144"/>
      <c r="C75" s="144"/>
      <c r="D75" s="144"/>
      <c r="E75" s="144"/>
      <c r="F75" s="144"/>
      <c r="G75" s="144"/>
      <c r="H75" s="144"/>
      <c r="I75" s="144"/>
      <c r="J75" s="144"/>
      <c r="K75" s="145"/>
    </row>
    <row r="76" spans="1:11" ht="3.75" customHeight="1" x14ac:dyDescent="0.25">
      <c r="A76" s="127"/>
      <c r="B76" s="130"/>
      <c r="C76" s="130"/>
      <c r="D76" s="130"/>
      <c r="E76" s="130"/>
      <c r="F76" s="130"/>
      <c r="G76" s="130"/>
      <c r="H76" s="130"/>
      <c r="I76" s="130"/>
      <c r="J76" s="130"/>
      <c r="K76" s="131"/>
    </row>
    <row r="77" spans="1:11" x14ac:dyDescent="0.25">
      <c r="A77" s="139" t="s">
        <v>124</v>
      </c>
      <c r="B77" s="140"/>
      <c r="C77" s="141"/>
      <c r="D77" s="128" t="s">
        <v>12</v>
      </c>
      <c r="E77" s="128" t="s">
        <v>16</v>
      </c>
      <c r="F77" s="139" t="s">
        <v>17</v>
      </c>
      <c r="G77" s="140"/>
      <c r="H77" s="141"/>
      <c r="I77" s="139" t="s">
        <v>18</v>
      </c>
      <c r="J77" s="140"/>
      <c r="K77" s="141"/>
    </row>
    <row r="78" spans="1:11" ht="39" customHeight="1" x14ac:dyDescent="0.25">
      <c r="A78" s="139" t="s">
        <v>97</v>
      </c>
      <c r="B78" s="140"/>
      <c r="C78" s="141"/>
      <c r="D78" s="128" t="s">
        <v>20</v>
      </c>
      <c r="E78" s="128" t="s">
        <v>98</v>
      </c>
      <c r="F78" s="139" t="s">
        <v>99</v>
      </c>
      <c r="G78" s="140"/>
      <c r="H78" s="141"/>
      <c r="I78" s="139" t="s">
        <v>100</v>
      </c>
      <c r="J78" s="140"/>
      <c r="K78" s="141"/>
    </row>
    <row r="79" spans="1:11" ht="39.75" customHeight="1" x14ac:dyDescent="0.25">
      <c r="A79" s="143" t="s">
        <v>170</v>
      </c>
      <c r="B79" s="144"/>
      <c r="C79" s="144"/>
      <c r="D79" s="144"/>
      <c r="E79" s="144"/>
      <c r="F79" s="144"/>
      <c r="G79" s="144"/>
      <c r="H79" s="144"/>
      <c r="I79" s="144"/>
      <c r="J79" s="144"/>
      <c r="K79" s="145"/>
    </row>
    <row r="80" spans="1:11" ht="94.5" customHeight="1" x14ac:dyDescent="0.25">
      <c r="A80" s="143" t="s">
        <v>192</v>
      </c>
      <c r="B80" s="144"/>
      <c r="C80" s="144"/>
      <c r="D80" s="144"/>
      <c r="E80" s="144"/>
      <c r="F80" s="144"/>
      <c r="G80" s="144"/>
      <c r="H80" s="144"/>
      <c r="I80" s="144"/>
      <c r="J80" s="144"/>
      <c r="K80" s="145"/>
    </row>
    <row r="81" spans="1:11" ht="0" hidden="1" customHeight="1" x14ac:dyDescent="0.25">
      <c r="A81" s="127"/>
      <c r="B81" s="130"/>
      <c r="C81" s="130"/>
      <c r="D81" s="130"/>
      <c r="E81" s="130"/>
      <c r="F81" s="130"/>
      <c r="G81" s="130"/>
      <c r="H81" s="130"/>
      <c r="I81" s="130"/>
      <c r="J81" s="130"/>
      <c r="K81" s="131"/>
    </row>
    <row r="82" spans="1:11" x14ac:dyDescent="0.25">
      <c r="A82" s="139" t="s">
        <v>124</v>
      </c>
      <c r="B82" s="140"/>
      <c r="C82" s="141"/>
      <c r="D82" s="128" t="s">
        <v>12</v>
      </c>
      <c r="E82" s="128" t="s">
        <v>16</v>
      </c>
      <c r="F82" s="139" t="s">
        <v>17</v>
      </c>
      <c r="G82" s="140"/>
      <c r="H82" s="141"/>
      <c r="I82" s="139" t="s">
        <v>18</v>
      </c>
      <c r="J82" s="140"/>
      <c r="K82" s="141"/>
    </row>
    <row r="83" spans="1:11" ht="19.5" customHeight="1" x14ac:dyDescent="0.25">
      <c r="A83" s="139" t="s">
        <v>103</v>
      </c>
      <c r="B83" s="140"/>
      <c r="C83" s="141"/>
      <c r="D83" s="128" t="s">
        <v>20</v>
      </c>
      <c r="E83" s="128" t="s">
        <v>104</v>
      </c>
      <c r="F83" s="139" t="s">
        <v>105</v>
      </c>
      <c r="G83" s="140"/>
      <c r="H83" s="141"/>
      <c r="I83" s="139" t="s">
        <v>106</v>
      </c>
      <c r="J83" s="140"/>
      <c r="K83" s="141"/>
    </row>
    <row r="84" spans="1:11" ht="39" customHeight="1" x14ac:dyDescent="0.25">
      <c r="A84" s="139" t="s">
        <v>107</v>
      </c>
      <c r="B84" s="140"/>
      <c r="C84" s="141"/>
      <c r="D84" s="128" t="s">
        <v>20</v>
      </c>
      <c r="E84" s="128" t="s">
        <v>30</v>
      </c>
      <c r="F84" s="139" t="s">
        <v>28</v>
      </c>
      <c r="G84" s="140"/>
      <c r="H84" s="141"/>
      <c r="I84" s="139" t="s">
        <v>33</v>
      </c>
      <c r="J84" s="140"/>
      <c r="K84" s="141"/>
    </row>
    <row r="85" spans="1:11" ht="0" hidden="1" customHeight="1" x14ac:dyDescent="0.25">
      <c r="A85" s="127"/>
      <c r="B85" s="130"/>
      <c r="C85" s="130"/>
      <c r="D85" s="130"/>
      <c r="E85" s="130"/>
      <c r="F85" s="130"/>
      <c r="G85" s="130"/>
      <c r="H85" s="130"/>
      <c r="I85" s="130"/>
      <c r="J85" s="130"/>
      <c r="K85" s="131"/>
    </row>
    <row r="86" spans="1:11" ht="39.75" customHeight="1" x14ac:dyDescent="0.25">
      <c r="A86" s="143" t="s">
        <v>171</v>
      </c>
      <c r="B86" s="144"/>
      <c r="C86" s="144"/>
      <c r="D86" s="144"/>
      <c r="E86" s="144"/>
      <c r="F86" s="144"/>
      <c r="G86" s="144"/>
      <c r="H86" s="144"/>
      <c r="I86" s="144"/>
      <c r="J86" s="144"/>
      <c r="K86" s="145"/>
    </row>
    <row r="87" spans="1:11" ht="111" customHeight="1" x14ac:dyDescent="0.25">
      <c r="A87" s="143" t="s">
        <v>193</v>
      </c>
      <c r="B87" s="144"/>
      <c r="C87" s="144"/>
      <c r="D87" s="144"/>
      <c r="E87" s="144"/>
      <c r="F87" s="144"/>
      <c r="G87" s="144"/>
      <c r="H87" s="144"/>
      <c r="I87" s="144"/>
      <c r="J87" s="144"/>
      <c r="K87" s="145"/>
    </row>
    <row r="88" spans="1:11" ht="0" hidden="1" customHeight="1" x14ac:dyDescent="0.25">
      <c r="A88" s="127"/>
      <c r="B88" s="130"/>
      <c r="C88" s="130"/>
      <c r="D88" s="130"/>
      <c r="E88" s="130"/>
      <c r="F88" s="130"/>
      <c r="G88" s="130"/>
      <c r="H88" s="130"/>
      <c r="I88" s="130"/>
      <c r="J88" s="130"/>
      <c r="K88" s="131"/>
    </row>
    <row r="89" spans="1:11" x14ac:dyDescent="0.25">
      <c r="A89" s="139" t="s">
        <v>124</v>
      </c>
      <c r="B89" s="140"/>
      <c r="C89" s="141"/>
      <c r="D89" s="128" t="s">
        <v>12</v>
      </c>
      <c r="E89" s="128" t="s">
        <v>16</v>
      </c>
      <c r="F89" s="139" t="s">
        <v>17</v>
      </c>
      <c r="G89" s="140"/>
      <c r="H89" s="141"/>
      <c r="I89" s="139" t="s">
        <v>18</v>
      </c>
      <c r="J89" s="140"/>
      <c r="K89" s="141"/>
    </row>
    <row r="90" spans="1:11" ht="105" customHeight="1" x14ac:dyDescent="0.25">
      <c r="A90" s="139" t="s">
        <v>110</v>
      </c>
      <c r="B90" s="140"/>
      <c r="C90" s="141"/>
      <c r="D90" s="128" t="s">
        <v>24</v>
      </c>
      <c r="E90" s="128" t="s">
        <v>111</v>
      </c>
      <c r="F90" s="139" t="s">
        <v>25</v>
      </c>
      <c r="G90" s="140"/>
      <c r="H90" s="141"/>
      <c r="I90" s="139" t="s">
        <v>31</v>
      </c>
      <c r="J90" s="140"/>
      <c r="K90" s="141"/>
    </row>
    <row r="91" spans="1:11" ht="17.100000000000001" customHeight="1" x14ac:dyDescent="0.25">
      <c r="A91" s="143" t="s">
        <v>172</v>
      </c>
      <c r="B91" s="144"/>
      <c r="C91" s="144"/>
      <c r="D91" s="144"/>
      <c r="E91" s="144"/>
      <c r="F91" s="144"/>
      <c r="G91" s="144"/>
      <c r="H91" s="144"/>
      <c r="I91" s="144"/>
      <c r="J91" s="144"/>
      <c r="K91" s="145"/>
    </row>
    <row r="92" spans="1:11" ht="143.25" customHeight="1" x14ac:dyDescent="0.25">
      <c r="A92" s="143" t="s">
        <v>194</v>
      </c>
      <c r="B92" s="144"/>
      <c r="C92" s="144"/>
      <c r="D92" s="144"/>
      <c r="E92" s="144"/>
      <c r="F92" s="144"/>
      <c r="G92" s="144"/>
      <c r="H92" s="144"/>
      <c r="I92" s="144"/>
      <c r="J92" s="144"/>
      <c r="K92" s="145"/>
    </row>
    <row r="93" spans="1:11" ht="0" hidden="1" customHeight="1" x14ac:dyDescent="0.25">
      <c r="A93" s="127"/>
      <c r="B93" s="130"/>
      <c r="C93" s="130"/>
      <c r="D93" s="130"/>
      <c r="E93" s="130"/>
      <c r="F93" s="130"/>
      <c r="G93" s="130"/>
      <c r="H93" s="130"/>
      <c r="I93" s="130"/>
      <c r="J93" s="130"/>
      <c r="K93" s="131"/>
    </row>
    <row r="94" spans="1:11" x14ac:dyDescent="0.25">
      <c r="A94" s="139" t="s">
        <v>124</v>
      </c>
      <c r="B94" s="140"/>
      <c r="C94" s="141"/>
      <c r="D94" s="128" t="s">
        <v>12</v>
      </c>
      <c r="E94" s="128" t="s">
        <v>16</v>
      </c>
      <c r="F94" s="139" t="s">
        <v>17</v>
      </c>
      <c r="G94" s="140"/>
      <c r="H94" s="141"/>
      <c r="I94" s="139" t="s">
        <v>18</v>
      </c>
      <c r="J94" s="140"/>
      <c r="K94" s="141"/>
    </row>
    <row r="95" spans="1:11" ht="27" customHeight="1" x14ac:dyDescent="0.25">
      <c r="A95" s="139" t="s">
        <v>114</v>
      </c>
      <c r="B95" s="140"/>
      <c r="C95" s="141"/>
      <c r="D95" s="128" t="s">
        <v>24</v>
      </c>
      <c r="E95" s="128" t="s">
        <v>115</v>
      </c>
      <c r="F95" s="139" t="s">
        <v>115</v>
      </c>
      <c r="G95" s="140"/>
      <c r="H95" s="141"/>
      <c r="I95" s="139" t="s">
        <v>115</v>
      </c>
      <c r="J95" s="140"/>
      <c r="K95" s="141"/>
    </row>
    <row r="96" spans="1:11" ht="6" customHeight="1" x14ac:dyDescent="0.25">
      <c r="A96" s="133"/>
      <c r="B96" s="134"/>
      <c r="C96" s="134"/>
      <c r="D96" s="134"/>
      <c r="E96" s="134"/>
      <c r="F96" s="134"/>
      <c r="G96" s="134"/>
      <c r="H96" s="134"/>
      <c r="I96" s="134"/>
      <c r="J96" s="134"/>
      <c r="K96" s="135"/>
    </row>
    <row r="97" spans="1:11" ht="5.0999999999999996" customHeight="1" x14ac:dyDescent="0.25">
      <c r="A97" s="130"/>
      <c r="B97" s="130"/>
      <c r="C97" s="130"/>
      <c r="D97" s="130"/>
      <c r="E97" s="130"/>
      <c r="F97" s="130"/>
      <c r="G97" s="130"/>
      <c r="H97" s="130"/>
      <c r="I97" s="130"/>
      <c r="J97" s="130"/>
      <c r="K97" s="130"/>
    </row>
    <row r="98" spans="1:11" ht="106.5" customHeight="1" x14ac:dyDescent="0.25">
      <c r="A98" s="142" t="s">
        <v>173</v>
      </c>
      <c r="B98" s="140"/>
      <c r="C98" s="140"/>
      <c r="D98" s="140"/>
      <c r="E98" s="140"/>
      <c r="F98" s="140"/>
      <c r="G98" s="140"/>
      <c r="H98" s="140"/>
      <c r="I98" s="140"/>
      <c r="J98" s="140"/>
      <c r="K98" s="141"/>
    </row>
    <row r="99" spans="1:11" ht="5.0999999999999996" customHeight="1" x14ac:dyDescent="0.25">
      <c r="A99" s="130"/>
      <c r="B99" s="130"/>
      <c r="C99" s="130"/>
      <c r="D99" s="130"/>
      <c r="E99" s="130"/>
      <c r="F99" s="130"/>
      <c r="G99" s="130"/>
      <c r="H99" s="130"/>
      <c r="I99" s="130"/>
      <c r="J99" s="130"/>
      <c r="K99" s="130"/>
    </row>
    <row r="100" spans="1:11" ht="60" customHeight="1" x14ac:dyDescent="0.25">
      <c r="A100" s="142" t="s">
        <v>174</v>
      </c>
      <c r="B100" s="140"/>
      <c r="C100" s="140"/>
      <c r="D100" s="140"/>
      <c r="E100" s="140"/>
      <c r="F100" s="140"/>
      <c r="G100" s="140"/>
      <c r="H100" s="140"/>
      <c r="I100" s="140"/>
      <c r="J100" s="140"/>
      <c r="K100" s="141"/>
    </row>
    <row r="101" spans="1:11" ht="5.0999999999999996" customHeight="1" x14ac:dyDescent="0.25">
      <c r="A101" s="130"/>
      <c r="B101" s="130"/>
      <c r="C101" s="130"/>
      <c r="D101" s="130"/>
      <c r="E101" s="130"/>
      <c r="F101" s="130"/>
      <c r="G101" s="130"/>
      <c r="H101" s="130"/>
      <c r="I101" s="130"/>
      <c r="J101" s="130"/>
      <c r="K101" s="130"/>
    </row>
    <row r="102" spans="1:11" ht="113.25" customHeight="1" x14ac:dyDescent="0.25">
      <c r="A102" s="142" t="s">
        <v>175</v>
      </c>
      <c r="B102" s="140"/>
      <c r="C102" s="140"/>
      <c r="D102" s="140"/>
      <c r="E102" s="140"/>
      <c r="F102" s="140"/>
      <c r="G102" s="140"/>
      <c r="H102" s="140"/>
      <c r="I102" s="140"/>
      <c r="J102" s="140"/>
      <c r="K102" s="141"/>
    </row>
  </sheetData>
  <mergeCells count="160">
    <mergeCell ref="A1:K1"/>
    <mergeCell ref="A2:K2"/>
    <mergeCell ref="A4:K4"/>
    <mergeCell ref="A6:B6"/>
    <mergeCell ref="C6:K6"/>
    <mergeCell ref="A7:B7"/>
    <mergeCell ref="C7:K7"/>
    <mergeCell ref="A12:B12"/>
    <mergeCell ref="C12:K12"/>
    <mergeCell ref="A8:B8"/>
    <mergeCell ref="C8:K8"/>
    <mergeCell ref="A10:B10"/>
    <mergeCell ref="C10:G10"/>
    <mergeCell ref="H10:I10"/>
    <mergeCell ref="J10:K10"/>
    <mergeCell ref="B17:F17"/>
    <mergeCell ref="G17:J17"/>
    <mergeCell ref="A18:K18"/>
    <mergeCell ref="A19:K19"/>
    <mergeCell ref="A20:C20"/>
    <mergeCell ref="F20:H20"/>
    <mergeCell ref="I20:K20"/>
    <mergeCell ref="A13:B13"/>
    <mergeCell ref="C13:G13"/>
    <mergeCell ref="H13:I13"/>
    <mergeCell ref="J13:K13"/>
    <mergeCell ref="A14:B14"/>
    <mergeCell ref="C14:G14"/>
    <mergeCell ref="H14:I14"/>
    <mergeCell ref="J14:K14"/>
    <mergeCell ref="A23:K23"/>
    <mergeCell ref="A24:K24"/>
    <mergeCell ref="A25:C25"/>
    <mergeCell ref="F25:H25"/>
    <mergeCell ref="I25:K25"/>
    <mergeCell ref="A26:C26"/>
    <mergeCell ref="F26:H26"/>
    <mergeCell ref="I26:K26"/>
    <mergeCell ref="A21:C21"/>
    <mergeCell ref="F21:H21"/>
    <mergeCell ref="I21:K21"/>
    <mergeCell ref="A22:C22"/>
    <mergeCell ref="F22:H22"/>
    <mergeCell ref="I22:K22"/>
    <mergeCell ref="A32:C32"/>
    <mergeCell ref="F32:H32"/>
    <mergeCell ref="I32:K32"/>
    <mergeCell ref="A33:C33"/>
    <mergeCell ref="F33:H33"/>
    <mergeCell ref="I33:K33"/>
    <mergeCell ref="A27:K27"/>
    <mergeCell ref="A28:K28"/>
    <mergeCell ref="A29:K29"/>
    <mergeCell ref="A31:C31"/>
    <mergeCell ref="F31:H31"/>
    <mergeCell ref="I31:K31"/>
    <mergeCell ref="A39:C39"/>
    <mergeCell ref="F39:H39"/>
    <mergeCell ref="I39:K39"/>
    <mergeCell ref="A40:C40"/>
    <mergeCell ref="F40:H40"/>
    <mergeCell ref="I40:K40"/>
    <mergeCell ref="A34:C34"/>
    <mergeCell ref="F34:H34"/>
    <mergeCell ref="I34:K34"/>
    <mergeCell ref="A35:K35"/>
    <mergeCell ref="A36:K36"/>
    <mergeCell ref="A38:C38"/>
    <mergeCell ref="F38:H38"/>
    <mergeCell ref="I38:K38"/>
    <mergeCell ref="A47:C47"/>
    <mergeCell ref="F47:H47"/>
    <mergeCell ref="I47:K47"/>
    <mergeCell ref="A48:K48"/>
    <mergeCell ref="A49:K49"/>
    <mergeCell ref="A51:C51"/>
    <mergeCell ref="F51:H51"/>
    <mergeCell ref="I51:K51"/>
    <mergeCell ref="A42:K42"/>
    <mergeCell ref="A43:K43"/>
    <mergeCell ref="A45:C45"/>
    <mergeCell ref="F45:H45"/>
    <mergeCell ref="I45:K45"/>
    <mergeCell ref="A46:C46"/>
    <mergeCell ref="F46:H46"/>
    <mergeCell ref="I46:K46"/>
    <mergeCell ref="A57:C57"/>
    <mergeCell ref="F57:H57"/>
    <mergeCell ref="I57:K57"/>
    <mergeCell ref="A59:K59"/>
    <mergeCell ref="A60:K60"/>
    <mergeCell ref="A61:C61"/>
    <mergeCell ref="F61:H61"/>
    <mergeCell ref="I61:K61"/>
    <mergeCell ref="A52:C52"/>
    <mergeCell ref="F52:H52"/>
    <mergeCell ref="I52:K52"/>
    <mergeCell ref="A53:K53"/>
    <mergeCell ref="A54:K54"/>
    <mergeCell ref="A56:C56"/>
    <mergeCell ref="F56:H56"/>
    <mergeCell ref="I56:K56"/>
    <mergeCell ref="A67:C67"/>
    <mergeCell ref="F67:H67"/>
    <mergeCell ref="I67:K67"/>
    <mergeCell ref="A68:C68"/>
    <mergeCell ref="F68:H68"/>
    <mergeCell ref="I68:K68"/>
    <mergeCell ref="A62:C62"/>
    <mergeCell ref="F62:H62"/>
    <mergeCell ref="I62:K62"/>
    <mergeCell ref="A63:K63"/>
    <mergeCell ref="A64:K64"/>
    <mergeCell ref="A65:K65"/>
    <mergeCell ref="A74:K74"/>
    <mergeCell ref="A75:K75"/>
    <mergeCell ref="A77:C77"/>
    <mergeCell ref="F77:H77"/>
    <mergeCell ref="I77:K77"/>
    <mergeCell ref="A78:C78"/>
    <mergeCell ref="F78:H78"/>
    <mergeCell ref="I78:K78"/>
    <mergeCell ref="A69:K69"/>
    <mergeCell ref="A70:K70"/>
    <mergeCell ref="A72:C72"/>
    <mergeCell ref="F72:H72"/>
    <mergeCell ref="I72:K72"/>
    <mergeCell ref="A73:C73"/>
    <mergeCell ref="F73:H73"/>
    <mergeCell ref="I73:K73"/>
    <mergeCell ref="A84:C84"/>
    <mergeCell ref="F84:H84"/>
    <mergeCell ref="I84:K84"/>
    <mergeCell ref="A86:K86"/>
    <mergeCell ref="A87:K87"/>
    <mergeCell ref="A89:C89"/>
    <mergeCell ref="F89:H89"/>
    <mergeCell ref="I89:K89"/>
    <mergeCell ref="A79:K79"/>
    <mergeCell ref="A80:K80"/>
    <mergeCell ref="A82:C82"/>
    <mergeCell ref="F82:H82"/>
    <mergeCell ref="I82:K82"/>
    <mergeCell ref="A83:C83"/>
    <mergeCell ref="F83:H83"/>
    <mergeCell ref="I83:K83"/>
    <mergeCell ref="A95:C95"/>
    <mergeCell ref="F95:H95"/>
    <mergeCell ref="I95:K95"/>
    <mergeCell ref="A98:K98"/>
    <mergeCell ref="A100:K100"/>
    <mergeCell ref="A102:K102"/>
    <mergeCell ref="A90:C90"/>
    <mergeCell ref="F90:H90"/>
    <mergeCell ref="I90:K90"/>
    <mergeCell ref="A91:K91"/>
    <mergeCell ref="A92:K92"/>
    <mergeCell ref="A94:C94"/>
    <mergeCell ref="F94:H94"/>
    <mergeCell ref="I94:K94"/>
  </mergeCells>
  <pageMargins left="1.1811023622047245" right="0.39370078740157483" top="0.78740157480314965" bottom="0.78740157480314965" header="0.78740157480314965" footer="0.78740157480314965"/>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5" zoomScaleNormal="85" workbookViewId="0">
      <pane xSplit="3" ySplit="7" topLeftCell="D8" activePane="bottomRight" state="frozen"/>
      <selection pane="topRight" activeCell="D1" sqref="D1"/>
      <selection pane="bottomLeft" activeCell="A8" sqref="A8"/>
      <selection pane="bottomRight" activeCell="G12" sqref="G12"/>
    </sheetView>
  </sheetViews>
  <sheetFormatPr defaultColWidth="9.140625" defaultRowHeight="12.75" x14ac:dyDescent="0.2"/>
  <cols>
    <col min="1" max="1" width="11.7109375" style="11" customWidth="1"/>
    <col min="2" max="2" width="33.42578125" style="11" customWidth="1"/>
    <col min="3" max="3" width="5.42578125" style="11" customWidth="1"/>
    <col min="4" max="5" width="10.7109375" style="11" customWidth="1"/>
    <col min="6" max="6" width="10.140625" style="11" customWidth="1"/>
    <col min="7" max="7" width="9.85546875" style="11" customWidth="1"/>
    <col min="8" max="8" width="10.140625" style="11" customWidth="1"/>
    <col min="9" max="13" width="10.7109375" style="11" customWidth="1"/>
    <col min="14" max="14" width="38.7109375" style="11" customWidth="1"/>
    <col min="15" max="15" width="6.85546875" style="11" customWidth="1"/>
    <col min="16" max="17" width="8.85546875" style="11" customWidth="1"/>
    <col min="18" max="18" width="9.7109375" style="11" customWidth="1"/>
    <col min="19" max="16384" width="9.140625" style="12"/>
  </cols>
  <sheetData>
    <row r="1" spans="1:18" s="10" customFormat="1" x14ac:dyDescent="0.2">
      <c r="A1" s="172" t="s">
        <v>0</v>
      </c>
      <c r="B1" s="172"/>
      <c r="C1" s="172"/>
      <c r="D1" s="172"/>
      <c r="E1" s="172"/>
      <c r="F1" s="172"/>
      <c r="G1" s="172"/>
      <c r="H1" s="172"/>
      <c r="I1" s="172"/>
      <c r="J1" s="172"/>
      <c r="K1" s="172"/>
      <c r="L1" s="172"/>
      <c r="M1" s="172"/>
      <c r="N1" s="172"/>
      <c r="O1" s="172"/>
      <c r="P1" s="172"/>
      <c r="Q1" s="172"/>
      <c r="R1" s="172"/>
    </row>
    <row r="3" spans="1:18" ht="13.5" thickBot="1" x14ac:dyDescent="0.25">
      <c r="R3" s="9" t="s">
        <v>125</v>
      </c>
    </row>
    <row r="4" spans="1:18" ht="31.5" customHeight="1" x14ac:dyDescent="0.2">
      <c r="A4" s="173" t="s">
        <v>1</v>
      </c>
      <c r="B4" s="176" t="s">
        <v>2</v>
      </c>
      <c r="C4" s="176" t="s">
        <v>3</v>
      </c>
      <c r="D4" s="176" t="s">
        <v>4</v>
      </c>
      <c r="E4" s="176"/>
      <c r="F4" s="176"/>
      <c r="G4" s="190"/>
      <c r="H4" s="191" t="s">
        <v>5</v>
      </c>
      <c r="I4" s="192"/>
      <c r="J4" s="192"/>
      <c r="K4" s="193"/>
      <c r="L4" s="184" t="s">
        <v>153</v>
      </c>
      <c r="M4" s="187" t="s">
        <v>154</v>
      </c>
      <c r="N4" s="176" t="s">
        <v>6</v>
      </c>
      <c r="O4" s="176"/>
      <c r="P4" s="176"/>
      <c r="Q4" s="176"/>
      <c r="R4" s="194"/>
    </row>
    <row r="5" spans="1:18" x14ac:dyDescent="0.2">
      <c r="A5" s="174"/>
      <c r="B5" s="170"/>
      <c r="C5" s="170"/>
      <c r="D5" s="170" t="s">
        <v>7</v>
      </c>
      <c r="E5" s="170" t="s">
        <v>8</v>
      </c>
      <c r="F5" s="170"/>
      <c r="G5" s="178" t="s">
        <v>9</v>
      </c>
      <c r="H5" s="180" t="s">
        <v>7</v>
      </c>
      <c r="I5" s="169" t="s">
        <v>8</v>
      </c>
      <c r="J5" s="169"/>
      <c r="K5" s="182" t="s">
        <v>10</v>
      </c>
      <c r="L5" s="185"/>
      <c r="M5" s="188"/>
      <c r="N5" s="170" t="s">
        <v>11</v>
      </c>
      <c r="O5" s="170" t="s">
        <v>12</v>
      </c>
      <c r="P5" s="170" t="s">
        <v>13</v>
      </c>
      <c r="Q5" s="170"/>
      <c r="R5" s="171"/>
    </row>
    <row r="6" spans="1:18" ht="39" thickBot="1" x14ac:dyDescent="0.25">
      <c r="A6" s="175"/>
      <c r="B6" s="177"/>
      <c r="C6" s="177"/>
      <c r="D6" s="177"/>
      <c r="E6" s="136" t="s">
        <v>7</v>
      </c>
      <c r="F6" s="136" t="s">
        <v>14</v>
      </c>
      <c r="G6" s="179"/>
      <c r="H6" s="181"/>
      <c r="I6" s="137" t="s">
        <v>15</v>
      </c>
      <c r="J6" s="137" t="s">
        <v>14</v>
      </c>
      <c r="K6" s="183"/>
      <c r="L6" s="186"/>
      <c r="M6" s="189"/>
      <c r="N6" s="177"/>
      <c r="O6" s="177"/>
      <c r="P6" s="136" t="s">
        <v>16</v>
      </c>
      <c r="Q6" s="136" t="s">
        <v>17</v>
      </c>
      <c r="R6" s="138" t="s">
        <v>18</v>
      </c>
    </row>
    <row r="7" spans="1:18" ht="13.5" thickBot="1" x14ac:dyDescent="0.25">
      <c r="A7" s="82" t="s">
        <v>34</v>
      </c>
      <c r="B7" s="13" t="s">
        <v>35</v>
      </c>
      <c r="C7" s="14"/>
      <c r="D7" s="15">
        <f t="shared" ref="D7:M7" si="0">SUM(D8:D8)</f>
        <v>902.90000000000009</v>
      </c>
      <c r="E7" s="15">
        <f t="shared" si="0"/>
        <v>788.30000000000007</v>
      </c>
      <c r="F7" s="15">
        <f t="shared" si="0"/>
        <v>440.2</v>
      </c>
      <c r="G7" s="43">
        <f t="shared" si="0"/>
        <v>114.6</v>
      </c>
      <c r="H7" s="53">
        <f t="shared" si="0"/>
        <v>872.90000000000009</v>
      </c>
      <c r="I7" s="15">
        <f t="shared" si="0"/>
        <v>758.30000000000007</v>
      </c>
      <c r="J7" s="15">
        <f t="shared" si="0"/>
        <v>440.2</v>
      </c>
      <c r="K7" s="54">
        <f t="shared" si="0"/>
        <v>114.6</v>
      </c>
      <c r="L7" s="48">
        <f t="shared" si="0"/>
        <v>898.8</v>
      </c>
      <c r="M7" s="15">
        <f t="shared" si="0"/>
        <v>732.6</v>
      </c>
      <c r="N7" s="14"/>
      <c r="O7" s="16"/>
      <c r="P7" s="17"/>
      <c r="Q7" s="17"/>
      <c r="R7" s="83"/>
    </row>
    <row r="8" spans="1:18" ht="38.25" x14ac:dyDescent="0.2">
      <c r="A8" s="103" t="s">
        <v>36</v>
      </c>
      <c r="B8" s="104" t="s">
        <v>37</v>
      </c>
      <c r="C8" s="105"/>
      <c r="D8" s="106">
        <f t="shared" ref="D8:M8" si="1">D9+D10+D26</f>
        <v>902.90000000000009</v>
      </c>
      <c r="E8" s="106">
        <f t="shared" si="1"/>
        <v>788.30000000000007</v>
      </c>
      <c r="F8" s="106">
        <f t="shared" si="1"/>
        <v>440.2</v>
      </c>
      <c r="G8" s="107">
        <f t="shared" si="1"/>
        <v>114.6</v>
      </c>
      <c r="H8" s="108">
        <f t="shared" si="1"/>
        <v>872.90000000000009</v>
      </c>
      <c r="I8" s="106">
        <f t="shared" si="1"/>
        <v>758.30000000000007</v>
      </c>
      <c r="J8" s="106">
        <f t="shared" si="1"/>
        <v>440.2</v>
      </c>
      <c r="K8" s="109">
        <f t="shared" si="1"/>
        <v>114.6</v>
      </c>
      <c r="L8" s="110">
        <f t="shared" si="1"/>
        <v>898.8</v>
      </c>
      <c r="M8" s="106">
        <f t="shared" si="1"/>
        <v>732.6</v>
      </c>
      <c r="N8" s="105" t="s">
        <v>40</v>
      </c>
      <c r="O8" s="111" t="s">
        <v>19</v>
      </c>
      <c r="P8" s="112" t="s">
        <v>41</v>
      </c>
      <c r="Q8" s="112" t="s">
        <v>42</v>
      </c>
      <c r="R8" s="113" t="s">
        <v>43</v>
      </c>
    </row>
    <row r="9" spans="1:18" ht="26.25" thickBot="1" x14ac:dyDescent="0.25">
      <c r="A9" s="114"/>
      <c r="B9" s="115"/>
      <c r="C9" s="116"/>
      <c r="D9" s="117">
        <v>0</v>
      </c>
      <c r="E9" s="117">
        <v>0</v>
      </c>
      <c r="F9" s="117">
        <v>0</v>
      </c>
      <c r="G9" s="118">
        <v>0</v>
      </c>
      <c r="H9" s="119">
        <v>0</v>
      </c>
      <c r="I9" s="117">
        <v>0</v>
      </c>
      <c r="J9" s="117">
        <v>0</v>
      </c>
      <c r="K9" s="120">
        <v>0</v>
      </c>
      <c r="L9" s="121">
        <v>0</v>
      </c>
      <c r="M9" s="117">
        <v>0</v>
      </c>
      <c r="N9" s="116" t="s">
        <v>38</v>
      </c>
      <c r="O9" s="122" t="s">
        <v>20</v>
      </c>
      <c r="P9" s="123" t="s">
        <v>39</v>
      </c>
      <c r="Q9" s="123" t="s">
        <v>39</v>
      </c>
      <c r="R9" s="124" t="s">
        <v>39</v>
      </c>
    </row>
    <row r="10" spans="1:18" ht="26.25" thickBot="1" x14ac:dyDescent="0.25">
      <c r="A10" s="86" t="s">
        <v>44</v>
      </c>
      <c r="B10" s="18" t="s">
        <v>45</v>
      </c>
      <c r="C10" s="19"/>
      <c r="D10" s="20">
        <f t="shared" ref="D10:M10" si="2">D11+D17+D19+D21+D24+D25</f>
        <v>581.70000000000005</v>
      </c>
      <c r="E10" s="20">
        <f t="shared" si="2"/>
        <v>581.70000000000005</v>
      </c>
      <c r="F10" s="20">
        <f t="shared" si="2"/>
        <v>383.5</v>
      </c>
      <c r="G10" s="45">
        <f t="shared" si="2"/>
        <v>0</v>
      </c>
      <c r="H10" s="99">
        <f t="shared" si="2"/>
        <v>581.70000000000005</v>
      </c>
      <c r="I10" s="20">
        <f t="shared" si="2"/>
        <v>581.70000000000005</v>
      </c>
      <c r="J10" s="20">
        <f t="shared" si="2"/>
        <v>383.5</v>
      </c>
      <c r="K10" s="56">
        <f t="shared" si="2"/>
        <v>0</v>
      </c>
      <c r="L10" s="50">
        <f t="shared" si="2"/>
        <v>558.19999999999993</v>
      </c>
      <c r="M10" s="20">
        <f t="shared" si="2"/>
        <v>517.5</v>
      </c>
      <c r="N10" s="19" t="s">
        <v>46</v>
      </c>
      <c r="O10" s="21" t="s">
        <v>20</v>
      </c>
      <c r="P10" s="22" t="s">
        <v>47</v>
      </c>
      <c r="Q10" s="22" t="s">
        <v>47</v>
      </c>
      <c r="R10" s="87" t="s">
        <v>47</v>
      </c>
    </row>
    <row r="11" spans="1:18" ht="38.25" x14ac:dyDescent="0.2">
      <c r="A11" s="88" t="s">
        <v>48</v>
      </c>
      <c r="B11" s="31" t="s">
        <v>49</v>
      </c>
      <c r="C11" s="32"/>
      <c r="D11" s="33">
        <f t="shared" ref="D11:M11" si="3">SUM(D12:D16)</f>
        <v>147.1</v>
      </c>
      <c r="E11" s="33">
        <f t="shared" si="3"/>
        <v>147.1</v>
      </c>
      <c r="F11" s="33">
        <f t="shared" si="3"/>
        <v>130</v>
      </c>
      <c r="G11" s="46">
        <f t="shared" si="3"/>
        <v>0</v>
      </c>
      <c r="H11" s="100">
        <f t="shared" si="3"/>
        <v>147.1</v>
      </c>
      <c r="I11" s="33">
        <f t="shared" si="3"/>
        <v>147.1</v>
      </c>
      <c r="J11" s="33">
        <f t="shared" si="3"/>
        <v>130</v>
      </c>
      <c r="K11" s="57">
        <f t="shared" si="3"/>
        <v>0</v>
      </c>
      <c r="L11" s="51">
        <f t="shared" si="3"/>
        <v>149.9</v>
      </c>
      <c r="M11" s="33">
        <f t="shared" si="3"/>
        <v>149.9</v>
      </c>
      <c r="N11" s="32" t="s">
        <v>53</v>
      </c>
      <c r="O11" s="34" t="s">
        <v>20</v>
      </c>
      <c r="P11" s="35" t="s">
        <v>54</v>
      </c>
      <c r="Q11" s="35" t="s">
        <v>55</v>
      </c>
      <c r="R11" s="89" t="s">
        <v>56</v>
      </c>
    </row>
    <row r="12" spans="1:18" ht="25.5" x14ac:dyDescent="0.2">
      <c r="A12" s="84"/>
      <c r="B12" s="26"/>
      <c r="C12" s="27"/>
      <c r="D12" s="28">
        <v>0</v>
      </c>
      <c r="E12" s="28">
        <v>0</v>
      </c>
      <c r="F12" s="28">
        <v>0</v>
      </c>
      <c r="G12" s="44">
        <v>0</v>
      </c>
      <c r="H12" s="98">
        <v>0</v>
      </c>
      <c r="I12" s="28">
        <v>0</v>
      </c>
      <c r="J12" s="28">
        <v>0</v>
      </c>
      <c r="K12" s="55">
        <v>0</v>
      </c>
      <c r="L12" s="49">
        <v>0</v>
      </c>
      <c r="M12" s="28">
        <v>0</v>
      </c>
      <c r="N12" s="27" t="s">
        <v>50</v>
      </c>
      <c r="O12" s="29" t="s">
        <v>24</v>
      </c>
      <c r="P12" s="30" t="s">
        <v>51</v>
      </c>
      <c r="Q12" s="30" t="s">
        <v>52</v>
      </c>
      <c r="R12" s="85" t="s">
        <v>51</v>
      </c>
    </row>
    <row r="13" spans="1:18" ht="25.5" x14ac:dyDescent="0.2">
      <c r="A13" s="84"/>
      <c r="B13" s="26"/>
      <c r="C13" s="27"/>
      <c r="D13" s="28">
        <v>0</v>
      </c>
      <c r="E13" s="28">
        <v>0</v>
      </c>
      <c r="F13" s="28">
        <v>0</v>
      </c>
      <c r="G13" s="44">
        <v>0</v>
      </c>
      <c r="H13" s="98">
        <v>0</v>
      </c>
      <c r="I13" s="28">
        <v>0</v>
      </c>
      <c r="J13" s="28">
        <v>0</v>
      </c>
      <c r="K13" s="55">
        <v>0</v>
      </c>
      <c r="L13" s="49">
        <v>0</v>
      </c>
      <c r="M13" s="28">
        <v>0</v>
      </c>
      <c r="N13" s="27" t="s">
        <v>57</v>
      </c>
      <c r="O13" s="29" t="s">
        <v>20</v>
      </c>
      <c r="P13" s="30" t="s">
        <v>58</v>
      </c>
      <c r="Q13" s="30" t="s">
        <v>59</v>
      </c>
      <c r="R13" s="85" t="s">
        <v>60</v>
      </c>
    </row>
    <row r="14" spans="1:18" x14ac:dyDescent="0.2">
      <c r="A14" s="84"/>
      <c r="B14" s="26"/>
      <c r="C14" s="27" t="s">
        <v>22</v>
      </c>
      <c r="D14" s="28">
        <v>141.19999999999999</v>
      </c>
      <c r="E14" s="28">
        <v>141.19999999999999</v>
      </c>
      <c r="F14" s="28">
        <v>127.3</v>
      </c>
      <c r="G14" s="44">
        <v>0</v>
      </c>
      <c r="H14" s="98">
        <v>141.19999999999999</v>
      </c>
      <c r="I14" s="28">
        <v>141.19999999999999</v>
      </c>
      <c r="J14" s="28">
        <v>127.3</v>
      </c>
      <c r="K14" s="55">
        <v>0</v>
      </c>
      <c r="L14" s="49">
        <v>144</v>
      </c>
      <c r="M14" s="28">
        <v>144</v>
      </c>
      <c r="N14" s="27"/>
      <c r="O14" s="29"/>
      <c r="P14" s="30"/>
      <c r="Q14" s="30"/>
      <c r="R14" s="85"/>
    </row>
    <row r="15" spans="1:18" x14ac:dyDescent="0.2">
      <c r="A15" s="84"/>
      <c r="B15" s="26"/>
      <c r="C15" s="27" t="s">
        <v>23</v>
      </c>
      <c r="D15" s="28">
        <v>0.4</v>
      </c>
      <c r="E15" s="28">
        <v>0.4</v>
      </c>
      <c r="F15" s="28">
        <v>0</v>
      </c>
      <c r="G15" s="44">
        <v>0</v>
      </c>
      <c r="H15" s="98">
        <v>0.4</v>
      </c>
      <c r="I15" s="28">
        <v>0.4</v>
      </c>
      <c r="J15" s="28">
        <v>0</v>
      </c>
      <c r="K15" s="55">
        <v>0</v>
      </c>
      <c r="L15" s="49">
        <v>0.4</v>
      </c>
      <c r="M15" s="28">
        <v>0.4</v>
      </c>
      <c r="N15" s="27"/>
      <c r="O15" s="29"/>
      <c r="P15" s="30"/>
      <c r="Q15" s="30"/>
      <c r="R15" s="85"/>
    </row>
    <row r="16" spans="1:18" ht="13.5" thickBot="1" x14ac:dyDescent="0.25">
      <c r="A16" s="84"/>
      <c r="B16" s="26"/>
      <c r="C16" s="27" t="s">
        <v>21</v>
      </c>
      <c r="D16" s="28">
        <v>5.5</v>
      </c>
      <c r="E16" s="28">
        <v>5.5</v>
      </c>
      <c r="F16" s="28">
        <v>2.7</v>
      </c>
      <c r="G16" s="44">
        <v>0</v>
      </c>
      <c r="H16" s="98">
        <v>5.5</v>
      </c>
      <c r="I16" s="28">
        <v>5.5</v>
      </c>
      <c r="J16" s="28">
        <v>2.7</v>
      </c>
      <c r="K16" s="55">
        <v>0</v>
      </c>
      <c r="L16" s="49">
        <v>5.5</v>
      </c>
      <c r="M16" s="28">
        <v>5.5</v>
      </c>
      <c r="N16" s="27"/>
      <c r="O16" s="29"/>
      <c r="P16" s="30"/>
      <c r="Q16" s="30"/>
      <c r="R16" s="85"/>
    </row>
    <row r="17" spans="1:18" ht="38.25" x14ac:dyDescent="0.2">
      <c r="A17" s="88" t="s">
        <v>61</v>
      </c>
      <c r="B17" s="31" t="s">
        <v>62</v>
      </c>
      <c r="C17" s="32" t="s">
        <v>22</v>
      </c>
      <c r="D17" s="33">
        <f>SUM(D18:D18)+268.4</f>
        <v>268.39999999999998</v>
      </c>
      <c r="E17" s="33">
        <f>SUM(E18:E18)+268.4</f>
        <v>268.39999999999998</v>
      </c>
      <c r="F17" s="33">
        <f>SUM(F18:F18)+247</f>
        <v>247</v>
      </c>
      <c r="G17" s="46">
        <f>SUM(G18:G18)</f>
        <v>0</v>
      </c>
      <c r="H17" s="100">
        <f>SUM(H18:H18)+268.4</f>
        <v>268.39999999999998</v>
      </c>
      <c r="I17" s="33">
        <f>SUM(I18:I18)+268.4</f>
        <v>268.39999999999998</v>
      </c>
      <c r="J17" s="33">
        <f>SUM(J18:J18)+247</f>
        <v>247</v>
      </c>
      <c r="K17" s="57">
        <f>SUM(K18:K18)</f>
        <v>0</v>
      </c>
      <c r="L17" s="51">
        <f>SUM(L18:L18)+273</f>
        <v>273</v>
      </c>
      <c r="M17" s="33">
        <f>SUM(M18:M18)+273</f>
        <v>273</v>
      </c>
      <c r="N17" s="32" t="s">
        <v>65</v>
      </c>
      <c r="O17" s="34" t="s">
        <v>20</v>
      </c>
      <c r="P17" s="35" t="s">
        <v>66</v>
      </c>
      <c r="Q17" s="35" t="s">
        <v>67</v>
      </c>
      <c r="R17" s="89" t="s">
        <v>68</v>
      </c>
    </row>
    <row r="18" spans="1:18" ht="13.5" thickBot="1" x14ac:dyDescent="0.25">
      <c r="A18" s="84"/>
      <c r="B18" s="26"/>
      <c r="C18" s="27"/>
      <c r="D18" s="28">
        <v>0</v>
      </c>
      <c r="E18" s="28">
        <v>0</v>
      </c>
      <c r="F18" s="28">
        <v>0</v>
      </c>
      <c r="G18" s="44">
        <v>0</v>
      </c>
      <c r="H18" s="98">
        <v>0</v>
      </c>
      <c r="I18" s="28">
        <v>0</v>
      </c>
      <c r="J18" s="28">
        <v>0</v>
      </c>
      <c r="K18" s="55">
        <v>0</v>
      </c>
      <c r="L18" s="49">
        <v>0</v>
      </c>
      <c r="M18" s="28">
        <v>0</v>
      </c>
      <c r="N18" s="27" t="s">
        <v>63</v>
      </c>
      <c r="O18" s="29" t="s">
        <v>19</v>
      </c>
      <c r="P18" s="30" t="s">
        <v>64</v>
      </c>
      <c r="Q18" s="30" t="s">
        <v>64</v>
      </c>
      <c r="R18" s="85" t="s">
        <v>64</v>
      </c>
    </row>
    <row r="19" spans="1:18" ht="38.25" x14ac:dyDescent="0.2">
      <c r="A19" s="88" t="s">
        <v>69</v>
      </c>
      <c r="B19" s="31" t="s">
        <v>70</v>
      </c>
      <c r="C19" s="32" t="s">
        <v>21</v>
      </c>
      <c r="D19" s="33">
        <f>SUM(D20:D20)+34.3</f>
        <v>34.299999999999997</v>
      </c>
      <c r="E19" s="33">
        <f>SUM(E20:E20)+34.3</f>
        <v>34.299999999999997</v>
      </c>
      <c r="F19" s="33">
        <f>SUM(F20:F20)</f>
        <v>0</v>
      </c>
      <c r="G19" s="46">
        <f>SUM(G20:G20)</f>
        <v>0</v>
      </c>
      <c r="H19" s="100">
        <f>SUM(H20:H20)+34.3</f>
        <v>34.299999999999997</v>
      </c>
      <c r="I19" s="33">
        <f>SUM(I20:I20)+34.3</f>
        <v>34.299999999999997</v>
      </c>
      <c r="J19" s="33">
        <f>SUM(J20:J20)</f>
        <v>0</v>
      </c>
      <c r="K19" s="57">
        <f>SUM(K20:K20)</f>
        <v>0</v>
      </c>
      <c r="L19" s="51">
        <f>SUM(L20:L20)+34.3</f>
        <v>34.299999999999997</v>
      </c>
      <c r="M19" s="33">
        <f>SUM(M20:M20)+34.3</f>
        <v>34.299999999999997</v>
      </c>
      <c r="N19" s="32" t="s">
        <v>53</v>
      </c>
      <c r="O19" s="34" t="s">
        <v>20</v>
      </c>
      <c r="P19" s="35" t="s">
        <v>72</v>
      </c>
      <c r="Q19" s="35" t="s">
        <v>32</v>
      </c>
      <c r="R19" s="89" t="s">
        <v>73</v>
      </c>
    </row>
    <row r="20" spans="1:18" ht="13.5" thickBot="1" x14ac:dyDescent="0.25">
      <c r="A20" s="84"/>
      <c r="B20" s="26"/>
      <c r="C20" s="27"/>
      <c r="D20" s="28">
        <v>0</v>
      </c>
      <c r="E20" s="28">
        <v>0</v>
      </c>
      <c r="F20" s="28">
        <v>0</v>
      </c>
      <c r="G20" s="44">
        <v>0</v>
      </c>
      <c r="H20" s="98">
        <v>0</v>
      </c>
      <c r="I20" s="28">
        <v>0</v>
      </c>
      <c r="J20" s="28">
        <v>0</v>
      </c>
      <c r="K20" s="55">
        <v>0</v>
      </c>
      <c r="L20" s="49">
        <v>0</v>
      </c>
      <c r="M20" s="28">
        <v>0</v>
      </c>
      <c r="N20" s="27" t="s">
        <v>71</v>
      </c>
      <c r="O20" s="29" t="s">
        <v>24</v>
      </c>
      <c r="P20" s="30" t="s">
        <v>27</v>
      </c>
      <c r="Q20" s="30" t="s">
        <v>26</v>
      </c>
      <c r="R20" s="85" t="s">
        <v>26</v>
      </c>
    </row>
    <row r="21" spans="1:18" ht="51" x14ac:dyDescent="0.2">
      <c r="A21" s="88" t="s">
        <v>74</v>
      </c>
      <c r="B21" s="31" t="s">
        <v>75</v>
      </c>
      <c r="C21" s="32"/>
      <c r="D21" s="33">
        <f t="shared" ref="D21:M21" si="4">SUM(D22:D23)</f>
        <v>77.400000000000006</v>
      </c>
      <c r="E21" s="33">
        <f t="shared" si="4"/>
        <v>77.400000000000006</v>
      </c>
      <c r="F21" s="33">
        <f t="shared" si="4"/>
        <v>6.5</v>
      </c>
      <c r="G21" s="46">
        <f t="shared" si="4"/>
        <v>0</v>
      </c>
      <c r="H21" s="100">
        <f t="shared" si="4"/>
        <v>77.400000000000006</v>
      </c>
      <c r="I21" s="33">
        <f t="shared" si="4"/>
        <v>77.400000000000006</v>
      </c>
      <c r="J21" s="33">
        <f t="shared" si="4"/>
        <v>6.5</v>
      </c>
      <c r="K21" s="57">
        <f t="shared" si="4"/>
        <v>0</v>
      </c>
      <c r="L21" s="51">
        <f t="shared" si="4"/>
        <v>40.700000000000003</v>
      </c>
      <c r="M21" s="33">
        <f t="shared" si="4"/>
        <v>0</v>
      </c>
      <c r="N21" s="32" t="s">
        <v>76</v>
      </c>
      <c r="O21" s="34" t="s">
        <v>20</v>
      </c>
      <c r="P21" s="35" t="s">
        <v>58</v>
      </c>
      <c r="Q21" s="35" t="s">
        <v>77</v>
      </c>
      <c r="R21" s="89" t="s">
        <v>31</v>
      </c>
    </row>
    <row r="22" spans="1:18" x14ac:dyDescent="0.2">
      <c r="A22" s="84"/>
      <c r="B22" s="26"/>
      <c r="C22" s="27" t="s">
        <v>21</v>
      </c>
      <c r="D22" s="28">
        <v>5.9</v>
      </c>
      <c r="E22" s="28">
        <v>5.9</v>
      </c>
      <c r="F22" s="28">
        <v>0.5</v>
      </c>
      <c r="G22" s="44">
        <v>0</v>
      </c>
      <c r="H22" s="98">
        <v>5.9</v>
      </c>
      <c r="I22" s="28">
        <v>5.9</v>
      </c>
      <c r="J22" s="28">
        <v>0.5</v>
      </c>
      <c r="K22" s="55">
        <v>0</v>
      </c>
      <c r="L22" s="49">
        <v>3.1</v>
      </c>
      <c r="M22" s="28">
        <v>0</v>
      </c>
      <c r="N22" s="27"/>
      <c r="O22" s="29"/>
      <c r="P22" s="30"/>
      <c r="Q22" s="30"/>
      <c r="R22" s="85"/>
    </row>
    <row r="23" spans="1:18" ht="13.5" thickBot="1" x14ac:dyDescent="0.25">
      <c r="A23" s="84"/>
      <c r="B23" s="26"/>
      <c r="C23" s="27" t="s">
        <v>22</v>
      </c>
      <c r="D23" s="28">
        <v>71.5</v>
      </c>
      <c r="E23" s="28">
        <v>71.5</v>
      </c>
      <c r="F23" s="28">
        <v>6</v>
      </c>
      <c r="G23" s="44">
        <v>0</v>
      </c>
      <c r="H23" s="98">
        <v>71.5</v>
      </c>
      <c r="I23" s="28">
        <v>71.5</v>
      </c>
      <c r="J23" s="28">
        <v>6</v>
      </c>
      <c r="K23" s="55">
        <v>0</v>
      </c>
      <c r="L23" s="49">
        <v>37.6</v>
      </c>
      <c r="M23" s="28">
        <v>0</v>
      </c>
      <c r="N23" s="27"/>
      <c r="O23" s="29"/>
      <c r="P23" s="30"/>
      <c r="Q23" s="30"/>
      <c r="R23" s="85"/>
    </row>
    <row r="24" spans="1:18" ht="16.5" customHeight="1" thickBot="1" x14ac:dyDescent="0.25">
      <c r="A24" s="88" t="s">
        <v>78</v>
      </c>
      <c r="B24" s="31" t="s">
        <v>79</v>
      </c>
      <c r="C24" s="32" t="s">
        <v>22</v>
      </c>
      <c r="D24" s="36">
        <v>54.5</v>
      </c>
      <c r="E24" s="36">
        <v>54.5</v>
      </c>
      <c r="F24" s="36">
        <v>0</v>
      </c>
      <c r="G24" s="47">
        <v>0</v>
      </c>
      <c r="H24" s="101">
        <v>54.5</v>
      </c>
      <c r="I24" s="36">
        <v>54.5</v>
      </c>
      <c r="J24" s="36">
        <v>0</v>
      </c>
      <c r="K24" s="58">
        <v>0</v>
      </c>
      <c r="L24" s="52">
        <v>60.3</v>
      </c>
      <c r="M24" s="36">
        <v>60.3</v>
      </c>
      <c r="N24" s="32" t="s">
        <v>53</v>
      </c>
      <c r="O24" s="34" t="s">
        <v>20</v>
      </c>
      <c r="P24" s="35" t="s">
        <v>80</v>
      </c>
      <c r="Q24" s="35" t="s">
        <v>81</v>
      </c>
      <c r="R24" s="89" t="s">
        <v>82</v>
      </c>
    </row>
    <row r="25" spans="1:18" ht="16.5" hidden="1" customHeight="1" thickBot="1" x14ac:dyDescent="0.25">
      <c r="A25" s="88"/>
      <c r="B25" s="31"/>
      <c r="C25" s="32"/>
      <c r="D25" s="36">
        <v>0</v>
      </c>
      <c r="E25" s="36">
        <v>0</v>
      </c>
      <c r="F25" s="36">
        <v>0</v>
      </c>
      <c r="G25" s="47">
        <v>0</v>
      </c>
      <c r="H25" s="101">
        <v>0</v>
      </c>
      <c r="I25" s="36">
        <v>0</v>
      </c>
      <c r="J25" s="36">
        <v>0</v>
      </c>
      <c r="K25" s="58">
        <v>0</v>
      </c>
      <c r="L25" s="52">
        <v>0</v>
      </c>
      <c r="M25" s="36">
        <v>0</v>
      </c>
      <c r="N25" s="32"/>
      <c r="O25" s="34"/>
      <c r="P25" s="35"/>
      <c r="Q25" s="35"/>
      <c r="R25" s="89"/>
    </row>
    <row r="26" spans="1:18" ht="16.5" customHeight="1" thickBot="1" x14ac:dyDescent="0.25">
      <c r="A26" s="86" t="s">
        <v>83</v>
      </c>
      <c r="B26" s="18" t="s">
        <v>84</v>
      </c>
      <c r="C26" s="19"/>
      <c r="D26" s="20">
        <f t="shared" ref="D26:M26" si="5">D27+D28+D29+D30+D32+D35</f>
        <v>321.2</v>
      </c>
      <c r="E26" s="20">
        <f t="shared" si="5"/>
        <v>206.6</v>
      </c>
      <c r="F26" s="20">
        <f t="shared" si="5"/>
        <v>56.7</v>
      </c>
      <c r="G26" s="45">
        <f t="shared" si="5"/>
        <v>114.6</v>
      </c>
      <c r="H26" s="99">
        <f t="shared" si="5"/>
        <v>291.2</v>
      </c>
      <c r="I26" s="20">
        <f t="shared" si="5"/>
        <v>176.6</v>
      </c>
      <c r="J26" s="20">
        <f t="shared" si="5"/>
        <v>56.7</v>
      </c>
      <c r="K26" s="56">
        <f t="shared" si="5"/>
        <v>114.6</v>
      </c>
      <c r="L26" s="50">
        <f t="shared" si="5"/>
        <v>340.6</v>
      </c>
      <c r="M26" s="20">
        <f t="shared" si="5"/>
        <v>215.1</v>
      </c>
      <c r="N26" s="19" t="s">
        <v>85</v>
      </c>
      <c r="O26" s="21" t="s">
        <v>24</v>
      </c>
      <c r="P26" s="22" t="s">
        <v>86</v>
      </c>
      <c r="Q26" s="22" t="s">
        <v>87</v>
      </c>
      <c r="R26" s="87" t="s">
        <v>28</v>
      </c>
    </row>
    <row r="27" spans="1:18" ht="30" customHeight="1" thickBot="1" x14ac:dyDescent="0.25">
      <c r="A27" s="88" t="s">
        <v>88</v>
      </c>
      <c r="B27" s="31" t="s">
        <v>89</v>
      </c>
      <c r="C27" s="32" t="s">
        <v>21</v>
      </c>
      <c r="D27" s="36">
        <v>50</v>
      </c>
      <c r="E27" s="36">
        <v>50</v>
      </c>
      <c r="F27" s="36">
        <v>0</v>
      </c>
      <c r="G27" s="47">
        <v>0</v>
      </c>
      <c r="H27" s="101">
        <v>20</v>
      </c>
      <c r="I27" s="36">
        <v>20</v>
      </c>
      <c r="J27" s="36">
        <v>0</v>
      </c>
      <c r="K27" s="58">
        <v>0</v>
      </c>
      <c r="L27" s="52">
        <v>55</v>
      </c>
      <c r="M27" s="36">
        <v>57</v>
      </c>
      <c r="N27" s="32" t="s">
        <v>90</v>
      </c>
      <c r="O27" s="34" t="s">
        <v>20</v>
      </c>
      <c r="P27" s="35" t="s">
        <v>91</v>
      </c>
      <c r="Q27" s="35" t="s">
        <v>91</v>
      </c>
      <c r="R27" s="89" t="s">
        <v>91</v>
      </c>
    </row>
    <row r="28" spans="1:18" ht="55.5" customHeight="1" thickBot="1" x14ac:dyDescent="0.25">
      <c r="A28" s="88" t="s">
        <v>92</v>
      </c>
      <c r="B28" s="31" t="s">
        <v>93</v>
      </c>
      <c r="C28" s="32" t="s">
        <v>21</v>
      </c>
      <c r="D28" s="36">
        <v>8.5</v>
      </c>
      <c r="E28" s="36">
        <v>8.5</v>
      </c>
      <c r="F28" s="36">
        <v>0</v>
      </c>
      <c r="G28" s="47">
        <v>0</v>
      </c>
      <c r="H28" s="101">
        <v>8.5</v>
      </c>
      <c r="I28" s="36">
        <v>8.5</v>
      </c>
      <c r="J28" s="36">
        <v>0</v>
      </c>
      <c r="K28" s="58">
        <v>0</v>
      </c>
      <c r="L28" s="52">
        <v>8.5</v>
      </c>
      <c r="M28" s="36">
        <v>8.5</v>
      </c>
      <c r="N28" s="32" t="s">
        <v>94</v>
      </c>
      <c r="O28" s="34" t="s">
        <v>20</v>
      </c>
      <c r="P28" s="35" t="s">
        <v>29</v>
      </c>
      <c r="Q28" s="35" t="s">
        <v>29</v>
      </c>
      <c r="R28" s="89" t="s">
        <v>29</v>
      </c>
    </row>
    <row r="29" spans="1:18" ht="51.75" thickBot="1" x14ac:dyDescent="0.25">
      <c r="A29" s="88" t="s">
        <v>95</v>
      </c>
      <c r="B29" s="31" t="s">
        <v>96</v>
      </c>
      <c r="C29" s="32" t="s">
        <v>21</v>
      </c>
      <c r="D29" s="36">
        <v>39.799999999999997</v>
      </c>
      <c r="E29" s="36">
        <v>39.799999999999997</v>
      </c>
      <c r="F29" s="36">
        <v>0</v>
      </c>
      <c r="G29" s="47">
        <v>0</v>
      </c>
      <c r="H29" s="101">
        <v>39.799999999999997</v>
      </c>
      <c r="I29" s="36">
        <v>39.799999999999997</v>
      </c>
      <c r="J29" s="36">
        <v>0</v>
      </c>
      <c r="K29" s="58">
        <v>0</v>
      </c>
      <c r="L29" s="52">
        <v>41.8</v>
      </c>
      <c r="M29" s="36">
        <v>41.8</v>
      </c>
      <c r="N29" s="32" t="s">
        <v>97</v>
      </c>
      <c r="O29" s="34" t="s">
        <v>20</v>
      </c>
      <c r="P29" s="35" t="s">
        <v>98</v>
      </c>
      <c r="Q29" s="35" t="s">
        <v>99</v>
      </c>
      <c r="R29" s="89" t="s">
        <v>100</v>
      </c>
    </row>
    <row r="30" spans="1:18" ht="38.25" x14ac:dyDescent="0.2">
      <c r="A30" s="88" t="s">
        <v>101</v>
      </c>
      <c r="B30" s="31" t="s">
        <v>102</v>
      </c>
      <c r="C30" s="32" t="s">
        <v>21</v>
      </c>
      <c r="D30" s="33">
        <f>SUM(D31:D31)+145.4</f>
        <v>145.4</v>
      </c>
      <c r="E30" s="33">
        <f>SUM(E31:E31)+30.8</f>
        <v>30.8</v>
      </c>
      <c r="F30" s="33">
        <f>SUM(F31:F31)+15</f>
        <v>15</v>
      </c>
      <c r="G30" s="46">
        <f>SUM(G31:G31)+114.6</f>
        <v>114.6</v>
      </c>
      <c r="H30" s="100">
        <f>SUM(H31:H31)+145.4</f>
        <v>145.4</v>
      </c>
      <c r="I30" s="33">
        <f>SUM(I31:I31)+30.8</f>
        <v>30.8</v>
      </c>
      <c r="J30" s="33">
        <f>SUM(J31:J31)+15</f>
        <v>15</v>
      </c>
      <c r="K30" s="57">
        <f>SUM(K31:K31)+114.6</f>
        <v>114.6</v>
      </c>
      <c r="L30" s="51">
        <f>SUM(L31:L31)+155</f>
        <v>155</v>
      </c>
      <c r="M30" s="33">
        <f>SUM(M31:M31)+37.8</f>
        <v>37.799999999999997</v>
      </c>
      <c r="N30" s="32" t="s">
        <v>103</v>
      </c>
      <c r="O30" s="34" t="s">
        <v>20</v>
      </c>
      <c r="P30" s="35" t="s">
        <v>104</v>
      </c>
      <c r="Q30" s="35" t="s">
        <v>105</v>
      </c>
      <c r="R30" s="89" t="s">
        <v>106</v>
      </c>
    </row>
    <row r="31" spans="1:18" ht="26.25" thickBot="1" x14ac:dyDescent="0.25">
      <c r="A31" s="84"/>
      <c r="B31" s="26"/>
      <c r="C31" s="27"/>
      <c r="D31" s="28">
        <v>0</v>
      </c>
      <c r="E31" s="28">
        <v>0</v>
      </c>
      <c r="F31" s="28">
        <v>0</v>
      </c>
      <c r="G31" s="44">
        <v>0</v>
      </c>
      <c r="H31" s="98">
        <v>0</v>
      </c>
      <c r="I31" s="28">
        <v>0</v>
      </c>
      <c r="J31" s="28">
        <v>0</v>
      </c>
      <c r="K31" s="55">
        <v>0</v>
      </c>
      <c r="L31" s="49">
        <v>0</v>
      </c>
      <c r="M31" s="28">
        <v>0</v>
      </c>
      <c r="N31" s="27" t="s">
        <v>107</v>
      </c>
      <c r="O31" s="29" t="s">
        <v>20</v>
      </c>
      <c r="P31" s="30" t="s">
        <v>30</v>
      </c>
      <c r="Q31" s="30" t="s">
        <v>28</v>
      </c>
      <c r="R31" s="85" t="s">
        <v>33</v>
      </c>
    </row>
    <row r="32" spans="1:18" ht="63.75" x14ac:dyDescent="0.2">
      <c r="A32" s="88" t="s">
        <v>108</v>
      </c>
      <c r="B32" s="31" t="s">
        <v>109</v>
      </c>
      <c r="C32" s="32"/>
      <c r="D32" s="33">
        <f t="shared" ref="D32:M32" si="6">SUM(D33:D34)</f>
        <v>6.1</v>
      </c>
      <c r="E32" s="33">
        <f t="shared" si="6"/>
        <v>6.1</v>
      </c>
      <c r="F32" s="33">
        <f t="shared" si="6"/>
        <v>0.6</v>
      </c>
      <c r="G32" s="46">
        <f t="shared" si="6"/>
        <v>0</v>
      </c>
      <c r="H32" s="100">
        <f t="shared" si="6"/>
        <v>6.1</v>
      </c>
      <c r="I32" s="33">
        <f t="shared" si="6"/>
        <v>6.1</v>
      </c>
      <c r="J32" s="33">
        <f t="shared" si="6"/>
        <v>0.6</v>
      </c>
      <c r="K32" s="57">
        <f t="shared" si="6"/>
        <v>0</v>
      </c>
      <c r="L32" s="51">
        <f t="shared" si="6"/>
        <v>10.1</v>
      </c>
      <c r="M32" s="33">
        <f t="shared" si="6"/>
        <v>0</v>
      </c>
      <c r="N32" s="32" t="s">
        <v>110</v>
      </c>
      <c r="O32" s="34" t="s">
        <v>24</v>
      </c>
      <c r="P32" s="35" t="s">
        <v>111</v>
      </c>
      <c r="Q32" s="35" t="s">
        <v>25</v>
      </c>
      <c r="R32" s="89" t="s">
        <v>31</v>
      </c>
    </row>
    <row r="33" spans="1:18" x14ac:dyDescent="0.2">
      <c r="A33" s="84"/>
      <c r="B33" s="26"/>
      <c r="C33" s="27" t="s">
        <v>21</v>
      </c>
      <c r="D33" s="28">
        <v>0.6</v>
      </c>
      <c r="E33" s="28">
        <v>0.6</v>
      </c>
      <c r="F33" s="28">
        <v>0.1</v>
      </c>
      <c r="G33" s="44">
        <v>0</v>
      </c>
      <c r="H33" s="98">
        <v>0.6</v>
      </c>
      <c r="I33" s="28">
        <v>0.6</v>
      </c>
      <c r="J33" s="28">
        <v>0.1</v>
      </c>
      <c r="K33" s="55">
        <v>0</v>
      </c>
      <c r="L33" s="49">
        <v>1</v>
      </c>
      <c r="M33" s="28">
        <v>0</v>
      </c>
      <c r="N33" s="27"/>
      <c r="O33" s="29"/>
      <c r="P33" s="30"/>
      <c r="Q33" s="30"/>
      <c r="R33" s="85"/>
    </row>
    <row r="34" spans="1:18" ht="29.25" customHeight="1" thickBot="1" x14ac:dyDescent="0.25">
      <c r="A34" s="84"/>
      <c r="B34" s="26"/>
      <c r="C34" s="27" t="s">
        <v>22</v>
      </c>
      <c r="D34" s="28">
        <v>5.5</v>
      </c>
      <c r="E34" s="28">
        <v>5.5</v>
      </c>
      <c r="F34" s="28">
        <v>0.5</v>
      </c>
      <c r="G34" s="44">
        <v>0</v>
      </c>
      <c r="H34" s="98">
        <v>5.5</v>
      </c>
      <c r="I34" s="28">
        <v>5.5</v>
      </c>
      <c r="J34" s="28">
        <v>0.5</v>
      </c>
      <c r="K34" s="55">
        <v>0</v>
      </c>
      <c r="L34" s="49">
        <v>9.1</v>
      </c>
      <c r="M34" s="28">
        <v>0</v>
      </c>
      <c r="N34" s="27"/>
      <c r="O34" s="29"/>
      <c r="P34" s="30"/>
      <c r="Q34" s="30"/>
      <c r="R34" s="85"/>
    </row>
    <row r="35" spans="1:18" ht="29.25" customHeight="1" x14ac:dyDescent="0.2">
      <c r="A35" s="88" t="s">
        <v>112</v>
      </c>
      <c r="B35" s="31" t="s">
        <v>113</v>
      </c>
      <c r="C35" s="32"/>
      <c r="D35" s="33">
        <f t="shared" ref="D35:M35" si="7">SUM(D36:D37)</f>
        <v>71.400000000000006</v>
      </c>
      <c r="E35" s="33">
        <f t="shared" si="7"/>
        <v>71.400000000000006</v>
      </c>
      <c r="F35" s="33">
        <f t="shared" si="7"/>
        <v>41.1</v>
      </c>
      <c r="G35" s="46">
        <f t="shared" si="7"/>
        <v>0</v>
      </c>
      <c r="H35" s="100">
        <f t="shared" si="7"/>
        <v>71.400000000000006</v>
      </c>
      <c r="I35" s="33">
        <f t="shared" si="7"/>
        <v>71.400000000000006</v>
      </c>
      <c r="J35" s="33">
        <f t="shared" si="7"/>
        <v>41.1</v>
      </c>
      <c r="K35" s="57">
        <f t="shared" si="7"/>
        <v>0</v>
      </c>
      <c r="L35" s="51">
        <f t="shared" si="7"/>
        <v>70.2</v>
      </c>
      <c r="M35" s="33">
        <f t="shared" si="7"/>
        <v>70</v>
      </c>
      <c r="N35" s="32" t="s">
        <v>114</v>
      </c>
      <c r="O35" s="34" t="s">
        <v>24</v>
      </c>
      <c r="P35" s="35" t="s">
        <v>115</v>
      </c>
      <c r="Q35" s="35" t="s">
        <v>115</v>
      </c>
      <c r="R35" s="89" t="s">
        <v>115</v>
      </c>
    </row>
    <row r="36" spans="1:18" ht="16.5" customHeight="1" x14ac:dyDescent="0.2">
      <c r="A36" s="84"/>
      <c r="B36" s="26"/>
      <c r="C36" s="27" t="s">
        <v>22</v>
      </c>
      <c r="D36" s="28">
        <v>69.400000000000006</v>
      </c>
      <c r="E36" s="28">
        <v>69.400000000000006</v>
      </c>
      <c r="F36" s="28">
        <v>41.1</v>
      </c>
      <c r="G36" s="44">
        <v>0</v>
      </c>
      <c r="H36" s="98">
        <v>69.400000000000006</v>
      </c>
      <c r="I36" s="28">
        <v>69.400000000000006</v>
      </c>
      <c r="J36" s="28">
        <v>41.1</v>
      </c>
      <c r="K36" s="55">
        <v>0</v>
      </c>
      <c r="L36" s="49">
        <v>68.7</v>
      </c>
      <c r="M36" s="28">
        <v>68.5</v>
      </c>
      <c r="N36" s="27"/>
      <c r="O36" s="29"/>
      <c r="P36" s="30"/>
      <c r="Q36" s="30"/>
      <c r="R36" s="85"/>
    </row>
    <row r="37" spans="1:18" ht="13.5" thickBot="1" x14ac:dyDescent="0.25">
      <c r="A37" s="90"/>
      <c r="B37" s="91"/>
      <c r="C37" s="92" t="s">
        <v>21</v>
      </c>
      <c r="D37" s="59">
        <v>2</v>
      </c>
      <c r="E37" s="59">
        <v>2</v>
      </c>
      <c r="F37" s="59">
        <v>0</v>
      </c>
      <c r="G37" s="93">
        <v>0</v>
      </c>
      <c r="H37" s="102">
        <v>2</v>
      </c>
      <c r="I37" s="59">
        <v>2</v>
      </c>
      <c r="J37" s="59">
        <v>0</v>
      </c>
      <c r="K37" s="60">
        <v>0</v>
      </c>
      <c r="L37" s="94">
        <v>1.5</v>
      </c>
      <c r="M37" s="59">
        <v>1.5</v>
      </c>
      <c r="N37" s="92"/>
      <c r="O37" s="95"/>
      <c r="P37" s="96"/>
      <c r="Q37" s="96"/>
      <c r="R37" s="97"/>
    </row>
    <row r="38" spans="1:18" x14ac:dyDescent="0.2">
      <c r="A38" s="37"/>
      <c r="B38" s="38"/>
      <c r="C38" s="39"/>
      <c r="D38" s="40"/>
      <c r="E38" s="40"/>
      <c r="F38" s="40"/>
      <c r="G38" s="40"/>
      <c r="H38" s="40"/>
      <c r="I38" s="40"/>
      <c r="J38" s="40"/>
      <c r="K38" s="40"/>
      <c r="L38" s="40"/>
      <c r="M38" s="40"/>
      <c r="N38" s="39"/>
      <c r="O38" s="41"/>
      <c r="P38" s="42"/>
      <c r="Q38" s="42"/>
      <c r="R38" s="42"/>
    </row>
    <row r="39" spans="1:18" ht="17.25" customHeight="1" x14ac:dyDescent="0.2">
      <c r="B39" s="167" t="s">
        <v>129</v>
      </c>
      <c r="C39" s="168"/>
      <c r="D39" s="168"/>
      <c r="E39" s="168"/>
      <c r="F39" s="168"/>
      <c r="G39" s="168"/>
    </row>
    <row r="40" spans="1:18" ht="13.5" thickBot="1" x14ac:dyDescent="0.25">
      <c r="B40" s="25"/>
      <c r="C40" s="25"/>
      <c r="D40" s="25"/>
      <c r="E40" s="25"/>
      <c r="F40" s="25"/>
      <c r="G40" s="9" t="s">
        <v>125</v>
      </c>
    </row>
    <row r="41" spans="1:18" ht="76.5" x14ac:dyDescent="0.2">
      <c r="B41" s="67" t="s">
        <v>131</v>
      </c>
      <c r="C41" s="68"/>
      <c r="D41" s="69" t="s">
        <v>152</v>
      </c>
      <c r="E41" s="63" t="s">
        <v>5</v>
      </c>
      <c r="F41" s="70" t="s">
        <v>153</v>
      </c>
      <c r="G41" s="71" t="s">
        <v>154</v>
      </c>
    </row>
    <row r="42" spans="1:18" x14ac:dyDescent="0.2">
      <c r="B42" s="72" t="s">
        <v>137</v>
      </c>
      <c r="C42" s="24"/>
      <c r="D42" s="61">
        <v>902.9</v>
      </c>
      <c r="E42" s="64">
        <v>872.9</v>
      </c>
      <c r="F42" s="8">
        <v>898.8</v>
      </c>
      <c r="G42" s="73">
        <v>732.6</v>
      </c>
    </row>
    <row r="43" spans="1:18" x14ac:dyDescent="0.2">
      <c r="B43" s="74" t="s">
        <v>138</v>
      </c>
      <c r="C43" s="23"/>
      <c r="D43" s="62">
        <v>788.3</v>
      </c>
      <c r="E43" s="65">
        <v>758.3</v>
      </c>
      <c r="F43" s="7">
        <v>898.8</v>
      </c>
      <c r="G43" s="75">
        <v>732.6</v>
      </c>
    </row>
    <row r="44" spans="1:18" x14ac:dyDescent="0.2">
      <c r="B44" s="74" t="s">
        <v>139</v>
      </c>
      <c r="C44" s="23"/>
      <c r="D44" s="62">
        <v>440.2</v>
      </c>
      <c r="E44" s="65">
        <v>440.2</v>
      </c>
      <c r="F44" s="7">
        <v>0</v>
      </c>
      <c r="G44" s="75">
        <v>0</v>
      </c>
    </row>
    <row r="45" spans="1:18" x14ac:dyDescent="0.2">
      <c r="B45" s="74" t="s">
        <v>140</v>
      </c>
      <c r="C45" s="23"/>
      <c r="D45" s="62">
        <v>114.6</v>
      </c>
      <c r="E45" s="65">
        <v>114.6</v>
      </c>
      <c r="F45" s="7">
        <v>0</v>
      </c>
      <c r="G45" s="75">
        <v>0</v>
      </c>
    </row>
    <row r="46" spans="1:18" x14ac:dyDescent="0.2">
      <c r="B46" s="72" t="s">
        <v>141</v>
      </c>
      <c r="C46" s="24"/>
      <c r="D46" s="61">
        <v>902.9</v>
      </c>
      <c r="E46" s="64">
        <v>872.9</v>
      </c>
      <c r="F46" s="8">
        <v>898.8</v>
      </c>
      <c r="G46" s="73">
        <v>732.6</v>
      </c>
    </row>
    <row r="47" spans="1:18" x14ac:dyDescent="0.2">
      <c r="B47" s="76" t="s">
        <v>142</v>
      </c>
      <c r="C47" s="23"/>
      <c r="D47" s="62">
        <v>902.5</v>
      </c>
      <c r="E47" s="65">
        <v>872.5</v>
      </c>
      <c r="F47" s="7">
        <v>898.4</v>
      </c>
      <c r="G47" s="75">
        <v>732.2</v>
      </c>
    </row>
    <row r="48" spans="1:18" ht="25.5" x14ac:dyDescent="0.2">
      <c r="B48" s="76" t="s">
        <v>143</v>
      </c>
      <c r="C48" s="23"/>
      <c r="D48" s="62">
        <v>902.5</v>
      </c>
      <c r="E48" s="65">
        <v>872.5</v>
      </c>
      <c r="F48" s="7">
        <v>898.4</v>
      </c>
      <c r="G48" s="75">
        <v>732.2</v>
      </c>
    </row>
    <row r="49" spans="2:7" ht="13.5" customHeight="1" x14ac:dyDescent="0.2">
      <c r="B49" s="76" t="s">
        <v>144</v>
      </c>
      <c r="C49" s="23"/>
      <c r="D49" s="62">
        <v>292</v>
      </c>
      <c r="E49" s="65">
        <v>262</v>
      </c>
      <c r="F49" s="7">
        <v>305.7</v>
      </c>
      <c r="G49" s="75">
        <v>186.4</v>
      </c>
    </row>
    <row r="50" spans="2:7" ht="25.5" x14ac:dyDescent="0.2">
      <c r="B50" s="76" t="s">
        <v>145</v>
      </c>
      <c r="C50" s="23"/>
      <c r="D50" s="62">
        <v>610.5</v>
      </c>
      <c r="E50" s="65">
        <v>610.5</v>
      </c>
      <c r="F50" s="7">
        <v>592.70000000000005</v>
      </c>
      <c r="G50" s="75">
        <v>545.79999999999995</v>
      </c>
    </row>
    <row r="51" spans="2:7" x14ac:dyDescent="0.2">
      <c r="B51" s="76" t="s">
        <v>148</v>
      </c>
      <c r="C51" s="23"/>
      <c r="D51" s="62">
        <v>0</v>
      </c>
      <c r="E51" s="65">
        <v>0</v>
      </c>
      <c r="F51" s="7">
        <v>0</v>
      </c>
      <c r="G51" s="75">
        <v>0</v>
      </c>
    </row>
    <row r="52" spans="2:7" ht="25.5" x14ac:dyDescent="0.2">
      <c r="B52" s="76" t="s">
        <v>149</v>
      </c>
      <c r="C52" s="23"/>
      <c r="D52" s="62">
        <v>0</v>
      </c>
      <c r="E52" s="65">
        <v>0</v>
      </c>
      <c r="F52" s="7">
        <v>0</v>
      </c>
      <c r="G52" s="75">
        <v>0</v>
      </c>
    </row>
    <row r="53" spans="2:7" ht="13.5" thickBot="1" x14ac:dyDescent="0.25">
      <c r="B53" s="77" t="s">
        <v>150</v>
      </c>
      <c r="C53" s="78"/>
      <c r="D53" s="79">
        <v>0.4</v>
      </c>
      <c r="E53" s="66">
        <v>0.4</v>
      </c>
      <c r="F53" s="80">
        <v>0.4</v>
      </c>
      <c r="G53" s="81">
        <v>0.4</v>
      </c>
    </row>
  </sheetData>
  <mergeCells count="19">
    <mergeCell ref="H4:K4"/>
    <mergeCell ref="N4:R4"/>
    <mergeCell ref="E5:F5"/>
    <mergeCell ref="B39:G39"/>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s>
  <pageMargins left="0.51181102362204722" right="0.31496062992125984" top="0.39370078740157483" bottom="0.39370078740157483" header="0.39370078740157483" footer="0.3937007874015748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workbookViewId="0">
      <selection sqref="A1:XFD1048576"/>
    </sheetView>
  </sheetViews>
  <sheetFormatPr defaultColWidth="9.140625" defaultRowHeight="15" x14ac:dyDescent="0.25"/>
  <cols>
    <col min="1" max="1" width="36.140625" style="1" customWidth="1"/>
    <col min="2" max="2" width="0" style="1" hidden="1" customWidth="1"/>
    <col min="3" max="4" width="12.42578125" style="1" customWidth="1"/>
    <col min="5" max="5" width="10.28515625" style="1" customWidth="1"/>
    <col min="6" max="6" width="1.5703125" style="1" customWidth="1"/>
    <col min="7" max="7" width="8.7109375" style="1" customWidth="1"/>
    <col min="8" max="8" width="10.28515625" style="1" customWidth="1"/>
    <col min="9" max="9" width="0" style="1" hidden="1" customWidth="1"/>
    <col min="10" max="16384" width="9.140625" style="1"/>
  </cols>
  <sheetData>
    <row r="2" spans="1:8" x14ac:dyDescent="0.25">
      <c r="A2" s="197" t="s">
        <v>129</v>
      </c>
      <c r="B2" s="198"/>
      <c r="C2" s="198"/>
      <c r="D2" s="198"/>
      <c r="E2" s="198"/>
      <c r="F2" s="198"/>
      <c r="G2" s="198"/>
      <c r="H2" s="198"/>
    </row>
    <row r="4" spans="1:8" x14ac:dyDescent="0.25">
      <c r="G4" s="199" t="s">
        <v>130</v>
      </c>
      <c r="H4" s="198"/>
    </row>
    <row r="6" spans="1:8" ht="63.75" x14ac:dyDescent="0.25">
      <c r="A6" s="2" t="s">
        <v>131</v>
      </c>
      <c r="C6" s="2" t="s">
        <v>132</v>
      </c>
      <c r="D6" s="2" t="s">
        <v>133</v>
      </c>
      <c r="E6" s="2" t="s">
        <v>134</v>
      </c>
      <c r="F6" s="200" t="s">
        <v>135</v>
      </c>
      <c r="G6" s="196"/>
      <c r="H6" s="2" t="s">
        <v>136</v>
      </c>
    </row>
    <row r="7" spans="1:8" x14ac:dyDescent="0.25">
      <c r="A7" s="3" t="s">
        <v>137</v>
      </c>
      <c r="C7" s="4">
        <v>452.5</v>
      </c>
      <c r="D7" s="4">
        <v>902.9</v>
      </c>
      <c r="E7" s="4">
        <v>902.9</v>
      </c>
      <c r="F7" s="195">
        <v>898.8</v>
      </c>
      <c r="G7" s="196"/>
      <c r="H7" s="4">
        <v>732.6</v>
      </c>
    </row>
    <row r="8" spans="1:8" x14ac:dyDescent="0.25">
      <c r="A8" s="3" t="s">
        <v>138</v>
      </c>
      <c r="C8" s="4">
        <v>403.2</v>
      </c>
      <c r="D8" s="4">
        <v>788.3</v>
      </c>
      <c r="E8" s="4">
        <v>788.3</v>
      </c>
      <c r="F8" s="195">
        <v>898.8</v>
      </c>
      <c r="G8" s="196"/>
      <c r="H8" s="4">
        <v>732.6</v>
      </c>
    </row>
    <row r="9" spans="1:8" x14ac:dyDescent="0.25">
      <c r="A9" s="3" t="s">
        <v>139</v>
      </c>
      <c r="C9" s="4">
        <v>326.8</v>
      </c>
      <c r="D9" s="4">
        <v>440.2</v>
      </c>
      <c r="E9" s="4">
        <v>440.2</v>
      </c>
      <c r="F9" s="195">
        <v>0</v>
      </c>
      <c r="G9" s="196"/>
      <c r="H9" s="4">
        <v>0</v>
      </c>
    </row>
    <row r="10" spans="1:8" x14ac:dyDescent="0.25">
      <c r="A10" s="3" t="s">
        <v>140</v>
      </c>
      <c r="C10" s="4">
        <v>49.3</v>
      </c>
      <c r="D10" s="4">
        <v>114.6</v>
      </c>
      <c r="E10" s="4">
        <v>114.6</v>
      </c>
      <c r="F10" s="195">
        <v>0</v>
      </c>
      <c r="G10" s="196"/>
      <c r="H10" s="4">
        <v>0</v>
      </c>
    </row>
    <row r="11" spans="1:8" x14ac:dyDescent="0.25">
      <c r="A11" s="3" t="s">
        <v>141</v>
      </c>
      <c r="C11" s="4">
        <v>452.5</v>
      </c>
      <c r="D11" s="4">
        <v>902.9</v>
      </c>
      <c r="E11" s="4">
        <v>902.9</v>
      </c>
      <c r="F11" s="195">
        <v>898.8</v>
      </c>
      <c r="G11" s="196"/>
      <c r="H11" s="4">
        <v>732.6</v>
      </c>
    </row>
    <row r="12" spans="1:8" x14ac:dyDescent="0.25">
      <c r="A12" s="5" t="s">
        <v>142</v>
      </c>
      <c r="C12" s="4">
        <v>440.3</v>
      </c>
      <c r="D12" s="4">
        <v>902.5</v>
      </c>
      <c r="E12" s="4">
        <v>902.5</v>
      </c>
      <c r="F12" s="195">
        <v>898.4</v>
      </c>
      <c r="G12" s="196"/>
      <c r="H12" s="4">
        <v>732.2</v>
      </c>
    </row>
    <row r="13" spans="1:8" ht="25.5" x14ac:dyDescent="0.25">
      <c r="A13" s="5" t="s">
        <v>143</v>
      </c>
      <c r="C13" s="4">
        <v>440.3</v>
      </c>
      <c r="D13" s="4">
        <v>902.5</v>
      </c>
      <c r="E13" s="4">
        <v>902.5</v>
      </c>
      <c r="F13" s="195">
        <v>898.4</v>
      </c>
      <c r="G13" s="196"/>
      <c r="H13" s="4">
        <v>732.2</v>
      </c>
    </row>
    <row r="14" spans="1:8" x14ac:dyDescent="0.25">
      <c r="A14" s="5" t="s">
        <v>144</v>
      </c>
      <c r="C14" s="4">
        <v>246.6</v>
      </c>
      <c r="D14" s="4">
        <v>292</v>
      </c>
      <c r="E14" s="4">
        <v>292</v>
      </c>
      <c r="F14" s="195">
        <v>305.7</v>
      </c>
      <c r="G14" s="196"/>
      <c r="H14" s="4">
        <v>186.4</v>
      </c>
    </row>
    <row r="15" spans="1:8" ht="25.5" x14ac:dyDescent="0.25">
      <c r="A15" s="5" t="s">
        <v>145</v>
      </c>
      <c r="C15" s="4">
        <v>193.7</v>
      </c>
      <c r="D15" s="4">
        <v>610.5</v>
      </c>
      <c r="E15" s="4">
        <v>610.5</v>
      </c>
      <c r="F15" s="195">
        <v>592.70000000000005</v>
      </c>
      <c r="G15" s="196"/>
      <c r="H15" s="4">
        <v>545.79999999999995</v>
      </c>
    </row>
    <row r="16" spans="1:8" x14ac:dyDescent="0.25">
      <c r="A16" s="5" t="s">
        <v>146</v>
      </c>
      <c r="C16" s="4">
        <v>0</v>
      </c>
      <c r="D16" s="4">
        <v>0</v>
      </c>
      <c r="E16" s="4">
        <v>0</v>
      </c>
      <c r="F16" s="195">
        <v>0</v>
      </c>
      <c r="G16" s="196"/>
      <c r="H16" s="4">
        <v>0</v>
      </c>
    </row>
    <row r="17" spans="1:8" ht="25.5" x14ac:dyDescent="0.25">
      <c r="A17" s="5" t="s">
        <v>147</v>
      </c>
      <c r="C17" s="4">
        <v>0</v>
      </c>
      <c r="D17" s="4">
        <v>0</v>
      </c>
      <c r="E17" s="4">
        <v>0</v>
      </c>
      <c r="F17" s="195">
        <v>0</v>
      </c>
      <c r="G17" s="196"/>
      <c r="H17" s="4">
        <v>0</v>
      </c>
    </row>
    <row r="18" spans="1:8" x14ac:dyDescent="0.25">
      <c r="A18" s="5" t="s">
        <v>148</v>
      </c>
      <c r="C18" s="4">
        <v>0</v>
      </c>
      <c r="D18" s="4">
        <v>0</v>
      </c>
      <c r="E18" s="4">
        <v>0</v>
      </c>
      <c r="F18" s="195">
        <v>0</v>
      </c>
      <c r="G18" s="196"/>
      <c r="H18" s="4">
        <v>0</v>
      </c>
    </row>
    <row r="19" spans="1:8" ht="25.5" x14ac:dyDescent="0.25">
      <c r="A19" s="5" t="s">
        <v>149</v>
      </c>
      <c r="C19" s="4">
        <v>0</v>
      </c>
      <c r="D19" s="4">
        <v>0</v>
      </c>
      <c r="E19" s="4">
        <v>0</v>
      </c>
      <c r="F19" s="195">
        <v>0</v>
      </c>
      <c r="G19" s="196"/>
      <c r="H19" s="4">
        <v>0</v>
      </c>
    </row>
    <row r="20" spans="1:8" x14ac:dyDescent="0.25">
      <c r="A20" s="5" t="s">
        <v>150</v>
      </c>
      <c r="C20" s="4">
        <v>12.2</v>
      </c>
      <c r="D20" s="4">
        <v>0.4</v>
      </c>
      <c r="E20" s="4">
        <v>0.4</v>
      </c>
      <c r="F20" s="195">
        <v>0.4</v>
      </c>
      <c r="G20" s="196"/>
      <c r="H20" s="4">
        <v>0.4</v>
      </c>
    </row>
    <row r="22" spans="1:8" x14ac:dyDescent="0.25">
      <c r="A22" s="6" t="s">
        <v>151</v>
      </c>
    </row>
  </sheetData>
  <mergeCells count="17">
    <mergeCell ref="F15:G15"/>
    <mergeCell ref="A2:H2"/>
    <mergeCell ref="G4:H4"/>
    <mergeCell ref="F6:G6"/>
    <mergeCell ref="F7:G7"/>
    <mergeCell ref="F8:G8"/>
    <mergeCell ref="F9:G9"/>
    <mergeCell ref="F10:G10"/>
    <mergeCell ref="F11:G11"/>
    <mergeCell ref="F12:G12"/>
    <mergeCell ref="F13:G13"/>
    <mergeCell ref="F14:G14"/>
    <mergeCell ref="F16:G16"/>
    <mergeCell ref="F17:G17"/>
    <mergeCell ref="F18:G18"/>
    <mergeCell ref="F19:G19"/>
    <mergeCell ref="F20:G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22 Sveikatos pr. aprašymas</vt:lpstr>
      <vt:lpstr>22 Sveikatos finansav.</vt:lpstr>
      <vt:lpstr>Lapas1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2019-12-06T14:01:18Z</cp:lastPrinted>
  <dcterms:created xsi:type="dcterms:W3CDTF">2019-11-13T13:52:30Z</dcterms:created>
  <dcterms:modified xsi:type="dcterms:W3CDTF">2019-12-09T13:11:08Z</dcterms:modified>
</cp:coreProperties>
</file>